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9bc0f04738a15e3/Desktop/Data/مكتب ماجد القفاري للمراجعة/الموقع اللاكتروني/المقالات/مخصص/"/>
    </mc:Choice>
  </mc:AlternateContent>
  <xr:revisionPtr revIDLastSave="52" documentId="8_{90BC89BD-9739-4637-A51D-9169168FFDF7}" xr6:coauthVersionLast="47" xr6:coauthVersionMax="47" xr10:uidLastSave="{F269662D-9350-4A16-8B63-3047422CAB34}"/>
  <bookViews>
    <workbookView xWindow="38280" yWindow="3525" windowWidth="29040" windowHeight="15720" tabRatio="500" xr2:uid="{00000000-000D-0000-FFFF-FFFF00000000}"/>
  </bookViews>
  <sheets>
    <sheet name="مخصص نهاية الخدمة" sheetId="1" r:id="rId1"/>
  </sheets>
  <definedNames>
    <definedName name="_xlnm.Print_Titles" localSheetId="0">'مخصص نهاية الخدمة'!$25:$25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3" i="1" l="1"/>
  <c r="F92" i="1"/>
  <c r="P78" i="1"/>
  <c r="I78" i="1"/>
  <c r="H78" i="1"/>
  <c r="G78" i="1"/>
  <c r="F78" i="1"/>
  <c r="Q76" i="1"/>
  <c r="O76" i="1"/>
  <c r="N76" i="1"/>
  <c r="M76" i="1"/>
  <c r="L76" i="1"/>
  <c r="K76" i="1"/>
  <c r="J76" i="1"/>
  <c r="E76" i="1"/>
  <c r="A76" i="1"/>
  <c r="Q75" i="1"/>
  <c r="O75" i="1"/>
  <c r="N75" i="1"/>
  <c r="M75" i="1"/>
  <c r="L75" i="1"/>
  <c r="K75" i="1"/>
  <c r="J75" i="1"/>
  <c r="E75" i="1"/>
  <c r="A75" i="1"/>
  <c r="Q74" i="1"/>
  <c r="O74" i="1"/>
  <c r="N74" i="1"/>
  <c r="M74" i="1"/>
  <c r="L74" i="1"/>
  <c r="K74" i="1"/>
  <c r="J74" i="1"/>
  <c r="E74" i="1"/>
  <c r="A74" i="1"/>
  <c r="Q73" i="1"/>
  <c r="O73" i="1"/>
  <c r="N73" i="1"/>
  <c r="M73" i="1"/>
  <c r="L73" i="1"/>
  <c r="K73" i="1"/>
  <c r="J73" i="1"/>
  <c r="E73" i="1"/>
  <c r="A73" i="1"/>
  <c r="Q72" i="1"/>
  <c r="O72" i="1"/>
  <c r="N72" i="1"/>
  <c r="M72" i="1"/>
  <c r="L72" i="1"/>
  <c r="K72" i="1"/>
  <c r="J72" i="1"/>
  <c r="E72" i="1"/>
  <c r="A72" i="1"/>
  <c r="Q71" i="1"/>
  <c r="O71" i="1"/>
  <c r="N71" i="1"/>
  <c r="M71" i="1"/>
  <c r="L71" i="1"/>
  <c r="K71" i="1"/>
  <c r="J71" i="1"/>
  <c r="E71" i="1"/>
  <c r="A71" i="1"/>
  <c r="Q70" i="1"/>
  <c r="O70" i="1"/>
  <c r="N70" i="1"/>
  <c r="M70" i="1"/>
  <c r="L70" i="1"/>
  <c r="K70" i="1"/>
  <c r="J70" i="1"/>
  <c r="E70" i="1"/>
  <c r="A70" i="1"/>
  <c r="Q69" i="1"/>
  <c r="O69" i="1"/>
  <c r="N69" i="1"/>
  <c r="M69" i="1"/>
  <c r="L69" i="1"/>
  <c r="K69" i="1"/>
  <c r="J69" i="1"/>
  <c r="E69" i="1"/>
  <c r="A69" i="1"/>
  <c r="Q68" i="1"/>
  <c r="O68" i="1"/>
  <c r="N68" i="1"/>
  <c r="M68" i="1"/>
  <c r="L68" i="1"/>
  <c r="K68" i="1"/>
  <c r="J68" i="1"/>
  <c r="E68" i="1"/>
  <c r="A68" i="1"/>
  <c r="Q67" i="1"/>
  <c r="O67" i="1"/>
  <c r="N67" i="1"/>
  <c r="M67" i="1"/>
  <c r="L67" i="1"/>
  <c r="K67" i="1"/>
  <c r="J67" i="1"/>
  <c r="E67" i="1"/>
  <c r="A67" i="1"/>
  <c r="Q66" i="1"/>
  <c r="O66" i="1"/>
  <c r="N66" i="1"/>
  <c r="M66" i="1"/>
  <c r="L66" i="1"/>
  <c r="K66" i="1"/>
  <c r="J66" i="1"/>
  <c r="E66" i="1"/>
  <c r="A66" i="1"/>
  <c r="Q65" i="1"/>
  <c r="O65" i="1"/>
  <c r="N65" i="1"/>
  <c r="M65" i="1"/>
  <c r="L65" i="1"/>
  <c r="K65" i="1"/>
  <c r="J65" i="1"/>
  <c r="E65" i="1"/>
  <c r="A65" i="1"/>
  <c r="Q64" i="1"/>
  <c r="O64" i="1"/>
  <c r="N64" i="1"/>
  <c r="M64" i="1"/>
  <c r="L64" i="1"/>
  <c r="K64" i="1"/>
  <c r="J64" i="1"/>
  <c r="E64" i="1"/>
  <c r="A64" i="1"/>
  <c r="Q63" i="1"/>
  <c r="O63" i="1"/>
  <c r="N63" i="1"/>
  <c r="M63" i="1"/>
  <c r="L63" i="1"/>
  <c r="K63" i="1"/>
  <c r="J63" i="1"/>
  <c r="E63" i="1"/>
  <c r="A63" i="1"/>
  <c r="Q62" i="1"/>
  <c r="O62" i="1"/>
  <c r="N62" i="1"/>
  <c r="M62" i="1"/>
  <c r="L62" i="1"/>
  <c r="K62" i="1"/>
  <c r="J62" i="1"/>
  <c r="E62" i="1"/>
  <c r="A62" i="1"/>
  <c r="Q61" i="1"/>
  <c r="O61" i="1"/>
  <c r="N61" i="1"/>
  <c r="M61" i="1"/>
  <c r="L61" i="1"/>
  <c r="K61" i="1"/>
  <c r="J61" i="1"/>
  <c r="E61" i="1"/>
  <c r="A61" i="1"/>
  <c r="Q60" i="1"/>
  <c r="O60" i="1"/>
  <c r="N60" i="1"/>
  <c r="M60" i="1"/>
  <c r="L60" i="1"/>
  <c r="K60" i="1"/>
  <c r="J60" i="1"/>
  <c r="E60" i="1"/>
  <c r="A60" i="1"/>
  <c r="Q59" i="1"/>
  <c r="O59" i="1"/>
  <c r="N59" i="1"/>
  <c r="M59" i="1"/>
  <c r="L59" i="1"/>
  <c r="K59" i="1"/>
  <c r="J59" i="1"/>
  <c r="E59" i="1"/>
  <c r="A59" i="1"/>
  <c r="Q58" i="1"/>
  <c r="O58" i="1"/>
  <c r="N58" i="1"/>
  <c r="M58" i="1"/>
  <c r="L58" i="1"/>
  <c r="K58" i="1"/>
  <c r="J58" i="1"/>
  <c r="E58" i="1"/>
  <c r="A58" i="1"/>
  <c r="Q57" i="1"/>
  <c r="O57" i="1"/>
  <c r="N57" i="1"/>
  <c r="M57" i="1"/>
  <c r="L57" i="1"/>
  <c r="K57" i="1"/>
  <c r="J57" i="1"/>
  <c r="E57" i="1"/>
  <c r="A57" i="1"/>
  <c r="Q56" i="1"/>
  <c r="O56" i="1"/>
  <c r="N56" i="1"/>
  <c r="M56" i="1"/>
  <c r="L56" i="1"/>
  <c r="K56" i="1"/>
  <c r="J56" i="1"/>
  <c r="E56" i="1"/>
  <c r="A56" i="1"/>
  <c r="Q55" i="1"/>
  <c r="O55" i="1"/>
  <c r="N55" i="1"/>
  <c r="M55" i="1"/>
  <c r="L55" i="1"/>
  <c r="K55" i="1"/>
  <c r="J55" i="1"/>
  <c r="E55" i="1"/>
  <c r="A55" i="1"/>
  <c r="Q54" i="1"/>
  <c r="O54" i="1"/>
  <c r="N54" i="1"/>
  <c r="M54" i="1"/>
  <c r="L54" i="1"/>
  <c r="K54" i="1"/>
  <c r="J54" i="1"/>
  <c r="E54" i="1"/>
  <c r="A54" i="1"/>
  <c r="Q53" i="1"/>
  <c r="O53" i="1"/>
  <c r="N53" i="1"/>
  <c r="M53" i="1"/>
  <c r="L53" i="1"/>
  <c r="K53" i="1"/>
  <c r="J53" i="1"/>
  <c r="E53" i="1"/>
  <c r="A53" i="1"/>
  <c r="Q52" i="1"/>
  <c r="O52" i="1"/>
  <c r="N52" i="1"/>
  <c r="M52" i="1"/>
  <c r="L52" i="1"/>
  <c r="K52" i="1"/>
  <c r="J52" i="1"/>
  <c r="E52" i="1"/>
  <c r="A52" i="1"/>
  <c r="Q51" i="1"/>
  <c r="O51" i="1"/>
  <c r="N51" i="1"/>
  <c r="M51" i="1"/>
  <c r="L51" i="1"/>
  <c r="K51" i="1"/>
  <c r="J51" i="1"/>
  <c r="E51" i="1"/>
  <c r="A51" i="1"/>
  <c r="Q50" i="1"/>
  <c r="O50" i="1"/>
  <c r="N50" i="1"/>
  <c r="M50" i="1"/>
  <c r="L50" i="1"/>
  <c r="K50" i="1"/>
  <c r="J50" i="1"/>
  <c r="E50" i="1"/>
  <c r="A50" i="1"/>
  <c r="Q49" i="1"/>
  <c r="O49" i="1"/>
  <c r="N49" i="1"/>
  <c r="M49" i="1"/>
  <c r="L49" i="1"/>
  <c r="K49" i="1"/>
  <c r="J49" i="1"/>
  <c r="E49" i="1"/>
  <c r="A49" i="1"/>
  <c r="Q48" i="1"/>
  <c r="O48" i="1"/>
  <c r="N48" i="1"/>
  <c r="M48" i="1"/>
  <c r="L48" i="1"/>
  <c r="K48" i="1"/>
  <c r="J48" i="1"/>
  <c r="E48" i="1"/>
  <c r="A48" i="1"/>
  <c r="Q47" i="1"/>
  <c r="O47" i="1"/>
  <c r="N47" i="1"/>
  <c r="M47" i="1"/>
  <c r="L47" i="1"/>
  <c r="K47" i="1"/>
  <c r="J47" i="1"/>
  <c r="E47" i="1"/>
  <c r="A47" i="1"/>
  <c r="Q46" i="1"/>
  <c r="O46" i="1"/>
  <c r="N46" i="1"/>
  <c r="M46" i="1"/>
  <c r="L46" i="1"/>
  <c r="K46" i="1"/>
  <c r="J46" i="1"/>
  <c r="E46" i="1"/>
  <c r="A46" i="1"/>
  <c r="Q45" i="1"/>
  <c r="O45" i="1"/>
  <c r="N45" i="1"/>
  <c r="M45" i="1"/>
  <c r="L45" i="1"/>
  <c r="K45" i="1"/>
  <c r="J45" i="1"/>
  <c r="E45" i="1"/>
  <c r="A45" i="1"/>
  <c r="Q44" i="1"/>
  <c r="O44" i="1"/>
  <c r="N44" i="1"/>
  <c r="M44" i="1"/>
  <c r="L44" i="1"/>
  <c r="K44" i="1"/>
  <c r="J44" i="1"/>
  <c r="E44" i="1"/>
  <c r="A44" i="1"/>
  <c r="Q43" i="1"/>
  <c r="O43" i="1"/>
  <c r="N43" i="1"/>
  <c r="M43" i="1"/>
  <c r="L43" i="1"/>
  <c r="K43" i="1"/>
  <c r="J43" i="1"/>
  <c r="E43" i="1"/>
  <c r="A43" i="1"/>
  <c r="Q42" i="1"/>
  <c r="O42" i="1"/>
  <c r="N42" i="1"/>
  <c r="M42" i="1"/>
  <c r="L42" i="1"/>
  <c r="K42" i="1"/>
  <c r="J42" i="1"/>
  <c r="E42" i="1"/>
  <c r="A42" i="1"/>
  <c r="Q41" i="1"/>
  <c r="O41" i="1"/>
  <c r="N41" i="1"/>
  <c r="M41" i="1"/>
  <c r="L41" i="1"/>
  <c r="K41" i="1"/>
  <c r="J41" i="1"/>
  <c r="E41" i="1"/>
  <c r="A41" i="1"/>
  <c r="Q40" i="1"/>
  <c r="O40" i="1"/>
  <c r="N40" i="1"/>
  <c r="M40" i="1"/>
  <c r="L40" i="1"/>
  <c r="K40" i="1"/>
  <c r="J40" i="1"/>
  <c r="E40" i="1"/>
  <c r="A40" i="1"/>
  <c r="Q39" i="1"/>
  <c r="O39" i="1"/>
  <c r="N39" i="1"/>
  <c r="M39" i="1"/>
  <c r="L39" i="1"/>
  <c r="K39" i="1"/>
  <c r="J39" i="1"/>
  <c r="E39" i="1"/>
  <c r="A39" i="1"/>
  <c r="Q38" i="1"/>
  <c r="O38" i="1"/>
  <c r="N38" i="1"/>
  <c r="M38" i="1"/>
  <c r="L38" i="1"/>
  <c r="K38" i="1"/>
  <c r="J38" i="1"/>
  <c r="E38" i="1"/>
  <c r="A38" i="1"/>
  <c r="Q37" i="1"/>
  <c r="O37" i="1"/>
  <c r="N37" i="1"/>
  <c r="M37" i="1"/>
  <c r="L37" i="1"/>
  <c r="K37" i="1"/>
  <c r="J37" i="1"/>
  <c r="E37" i="1"/>
  <c r="A37" i="1"/>
  <c r="Q36" i="1"/>
  <c r="O36" i="1"/>
  <c r="N36" i="1"/>
  <c r="M36" i="1"/>
  <c r="L36" i="1"/>
  <c r="K36" i="1"/>
  <c r="J36" i="1"/>
  <c r="E36" i="1"/>
  <c r="A36" i="1"/>
  <c r="Q35" i="1"/>
  <c r="O35" i="1"/>
  <c r="N35" i="1"/>
  <c r="M35" i="1"/>
  <c r="L35" i="1"/>
  <c r="K35" i="1"/>
  <c r="J35" i="1"/>
  <c r="E35" i="1"/>
  <c r="A35" i="1"/>
  <c r="Q34" i="1"/>
  <c r="O34" i="1"/>
  <c r="N34" i="1"/>
  <c r="M34" i="1"/>
  <c r="L34" i="1"/>
  <c r="K34" i="1"/>
  <c r="J34" i="1"/>
  <c r="E34" i="1"/>
  <c r="A34" i="1"/>
  <c r="Q33" i="1"/>
  <c r="O33" i="1"/>
  <c r="N33" i="1"/>
  <c r="M33" i="1"/>
  <c r="L33" i="1"/>
  <c r="K33" i="1"/>
  <c r="J33" i="1"/>
  <c r="E33" i="1"/>
  <c r="A33" i="1"/>
  <c r="Q32" i="1"/>
  <c r="O32" i="1"/>
  <c r="N32" i="1"/>
  <c r="M32" i="1"/>
  <c r="L32" i="1"/>
  <c r="K32" i="1"/>
  <c r="J32" i="1"/>
  <c r="E32" i="1"/>
  <c r="A32" i="1"/>
  <c r="Q31" i="1"/>
  <c r="O31" i="1"/>
  <c r="N31" i="1"/>
  <c r="M31" i="1"/>
  <c r="L31" i="1"/>
  <c r="K31" i="1"/>
  <c r="J31" i="1"/>
  <c r="E31" i="1"/>
  <c r="A31" i="1"/>
  <c r="Q30" i="1"/>
  <c r="O30" i="1"/>
  <c r="N30" i="1"/>
  <c r="M30" i="1"/>
  <c r="L30" i="1"/>
  <c r="K30" i="1"/>
  <c r="J30" i="1"/>
  <c r="E30" i="1"/>
  <c r="A30" i="1"/>
  <c r="J29" i="1"/>
  <c r="E29" i="1"/>
  <c r="K29" i="1" s="1"/>
  <c r="A29" i="1"/>
  <c r="Q28" i="1"/>
  <c r="O28" i="1"/>
  <c r="N28" i="1"/>
  <c r="M28" i="1"/>
  <c r="L28" i="1"/>
  <c r="K28" i="1"/>
  <c r="J28" i="1"/>
  <c r="E28" i="1"/>
  <c r="A28" i="1"/>
  <c r="J27" i="1"/>
  <c r="E27" i="1"/>
  <c r="K27" i="1" s="1"/>
  <c r="A27" i="1"/>
  <c r="J26" i="1"/>
  <c r="E26" i="1"/>
  <c r="K26" i="1" s="1"/>
  <c r="A26" i="1"/>
  <c r="L29" i="1" l="1"/>
  <c r="M29" i="1"/>
  <c r="N29" i="1"/>
  <c r="J78" i="1"/>
  <c r="L27" i="1"/>
  <c r="N27" i="1"/>
  <c r="M27" i="1"/>
  <c r="F96" i="1"/>
  <c r="F95" i="1"/>
  <c r="F94" i="1"/>
  <c r="F98" i="1" s="1"/>
  <c r="N26" i="1"/>
  <c r="M26" i="1"/>
  <c r="L26" i="1"/>
  <c r="K78" i="1"/>
  <c r="O29" i="1" l="1"/>
  <c r="Q29" i="1" s="1"/>
  <c r="O27" i="1"/>
  <c r="Q27" i="1" s="1"/>
  <c r="N78" i="1"/>
  <c r="M78" i="1"/>
  <c r="O26" i="1"/>
  <c r="F97" i="1"/>
  <c r="F99" i="1" s="1"/>
  <c r="O78" i="1" l="1"/>
  <c r="Q26" i="1"/>
  <c r="Q7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3" authorId="0" shapeId="0" xr:uid="{00000000-0006-0000-0000-000002000000}">
      <text>
        <r>
          <rPr>
            <sz val="10"/>
            <rFont val="FreeSans"/>
            <family val="2"/>
          </rPr>
          <t>هذا التاريخ يُستخدم تلقائياً كـ"تاريخ الاحتساب" لجميع الموظفين. عدّله ليطابق تاريخ إعداد القوائم المالية</t>
        </r>
        <r>
          <rPr>
            <sz val="10"/>
            <rFont val="Arial"/>
            <family val="2"/>
          </rPr>
          <t>.</t>
        </r>
      </text>
    </comment>
    <comment ref="A26" authorId="0" shapeId="0" xr:uid="{00000000-0006-0000-0000-000001000000}">
      <text>
        <r>
          <rPr>
            <sz val="10"/>
            <rFont val="FreeSans"/>
            <family val="2"/>
          </rPr>
          <t>صف مثال توضيحي فقط - احذف بيانات الأعمدة الزرقاء وأدخل بيانات موظفيك الفعليين ابتداءً من الصف التالي</t>
        </r>
        <r>
          <rPr>
            <sz val="10"/>
            <rFont val="Arial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<sst xmlns="http://schemas.openxmlformats.org/spreadsheetml/2006/main" count="52" uniqueCount="43">
  <si>
    <t>نموذج احتساب مخصص نهاية الخدمة - وفق نظام العمل السعودي</t>
  </si>
  <si>
    <t>المواد 84 و85 و87 من نظام العمل السعودي</t>
  </si>
  <si>
    <t>دليل الاستخدام السريع (اضغط على [-] يسار الشاشة لإخفاء هذا القسم)</t>
  </si>
  <si>
    <t>الأساس النظامي (م84): نصف شهر عن كل سنة من أول 5 سنوات + شهر كامل عن كل سنة بعدها، على آخر أجر شامل، بالتناسب مع كسور السنة.</t>
  </si>
  <si>
    <t>نسب الاستقالة (م85): صفر لأقل من سنتين | 1/3 من سنتين لأقل من 5 | 2/3 من 5 لأقل من 10 | كاملة لعشر سنوات فأكثر. وتُستحق كاملة دائماً عند الفصل أو الوفاة أو العجز أو التقاعد أو زواج/وضع المرأة خلال 6 أشهر (م87).</t>
  </si>
  <si>
    <t>منهجية الملف: "جدول مخصص نهاية الخدمة" أدناه يحتسب كامل الاستحقاق (م84) لكل الموظفين المستمرين — أساس تحفظي للمخصص المحاسبي. "حاسبة الاستحقاق الفعلي" أسفل الجدول تحتسب صافي مستحق موظف واحد ترك العمل فعلياً، وتطبّق نسب م85 تلقائياً.</t>
  </si>
  <si>
    <t>طريقة الاستخدام: 1) حدّد تاريخ إعداد المخصص (ينسحب تلقائياً لكل الصفوف). 2) استبدل صف المثال الأخضر ببيانات موظفيك في الخلايا الزرقاء فقط. 3) لا تُعدّل الخلايا السوداء (معادلات تلقائية).</t>
  </si>
  <si>
    <t>دليل الألوان: أزرق = إدخال حر  |  أسود = معادلة تلقائية لا تُعدَّل  |  أصفر = إعداد رئيسي  |  أخضر فاتح = صف مثال.</t>
  </si>
  <si>
    <t>تنبيه: أداة مساعدة للاحتساب المبسّط ولا تغني عن مراجعة مستشار قانوني أو محاسبي مرخّص.</t>
  </si>
  <si>
    <t>جدول مخصص نهاية الخدمة (كامل الاستحقاق - المادة 84)</t>
  </si>
  <si>
    <t>تاريخ إعداد المخصص (نهاية الفترة):</t>
  </si>
  <si>
    <t>الوعاء الحسابي = الراتب الأساسي + بدل السكن + بدل النقل + بدلات ثابتة أخرى</t>
  </si>
  <si>
    <t>م</t>
  </si>
  <si>
    <t>الرقم الوظيفي</t>
  </si>
  <si>
    <t>اسم الموظف</t>
  </si>
  <si>
    <t>تاريخ التعيين</t>
  </si>
  <si>
    <t>تاريخ الاحتساب</t>
  </si>
  <si>
    <t>الراتب الأساسي</t>
  </si>
  <si>
    <t>بدل السكن</t>
  </si>
  <si>
    <t>بدل النقل</t>
  </si>
  <si>
    <t>بدلات ثابتة أخرى</t>
  </si>
  <si>
    <t>إجمالي الأجر الشامل</t>
  </si>
  <si>
    <t>عدد أيام الخدمة</t>
  </si>
  <si>
    <t>عدد سنوات الخدمة</t>
  </si>
  <si>
    <t>أيام أول 5 سنوات</t>
  </si>
  <si>
    <t>أيام ما بعد 5 سنوات</t>
  </si>
  <si>
    <t>مكافأة نهاية الخدمة (كامل الاستحقاق)</t>
  </si>
  <si>
    <t>الرصيد المسجل مسبقاً (بداية الفترة)</t>
  </si>
  <si>
    <t>مصروف / (عكس قيد) الفترة</t>
  </si>
  <si>
    <t>1001</t>
  </si>
  <si>
    <t>محمد أحمد (مثال توضيحي)</t>
  </si>
  <si>
    <t>الإجمالي</t>
  </si>
  <si>
    <t>ملاحظة: هذا الجدول يحتسب كامل الاستحقاق وفق المادة 84 (الأساس التحفظي للمخصص المحاسبي) دون تطبيق نسب تخفيض الاستقالة (المادة 85). لاحتساب المستحق الفعلي عند ترك موظف للعمل استخدم قسم الحاسبة أدناه.</t>
  </si>
  <si>
    <t>حاسبة الاستحقاق الفعلي عند ترك الخدمة (لموظف واحد)</t>
  </si>
  <si>
    <t>تاريخ آخر يوم عمل</t>
  </si>
  <si>
    <t>الراتب الأساسي (آخر أجر)</t>
  </si>
  <si>
    <t>سبب انتهاء الخدمة</t>
  </si>
  <si>
    <t>استقالة</t>
  </si>
  <si>
    <t>نتائج الاحتساب</t>
  </si>
  <si>
    <t>مكافأة نهاية الخدمة الكاملة (المادة 84)</t>
  </si>
  <si>
    <t>نسبة الاستحقاق (المادة 85)</t>
  </si>
  <si>
    <t>صافي المكافأة المستحقة</t>
  </si>
  <si>
    <t>دليل نسب الاستقالة (المادة 85): أقل من سنتين = 0%  |  من سنتين إلى أقل من 5 سنوات = 1/3  |  من 5 سنوات إلى أقل من 10 سنوات = 2/3  |  10 سنوات فأكثر = 100%.
لا تُطبَّق هذه النسب إذا كان سبب الإنهاء إنهاء من صاحب العمل، أو انتهاء العقد، أو وفاة/عجز/تقاعد، أو زواج/وضع المرأة خلال 6 أشهر — ففي هذه الحالات تُستحق المكافأة كاملة (100%).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</si>
</sst>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1"/>
      <color rgb="FFFFFFFF"/>
      <name val="Arial"/>
      <family val="2"/>
    </font>
    <font>
      <sz val="9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i/>
      <sz val="10"/>
      <color rgb="FF7F7F7F"/>
      <name val="Arial"/>
      <family val="2"/>
    </font>
    <font>
      <sz val="10"/>
      <color rgb="FF000000"/>
      <name val="Arial"/>
      <family val="2"/>
    </font>
    <font>
      <i/>
      <sz val="9"/>
      <color rgb="FF9C5700"/>
      <name val="Arial"/>
      <family val="2"/>
    </font>
    <font>
      <sz val="10"/>
      <name val="Arial"/>
      <family val="2"/>
    </font>
    <font>
      <sz val="10"/>
      <name val="FreeSans"/>
      <family val="2"/>
    </font>
    <font>
      <b/>
      <sz val="16"/>
      <color rgb="FF27953C"/>
      <name val="Arial"/>
      <family val="2"/>
    </font>
    <font>
      <b/>
      <sz val="11"/>
      <color rgb="FF27953C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  <fill>
      <patternFill patternType="solid">
        <fgColor rgb="FFD9D9D9"/>
        <bgColor rgb="FFDDEBF7"/>
      </patternFill>
    </fill>
    <fill>
      <patternFill patternType="solid">
        <fgColor rgb="FF27953C"/>
        <bgColor rgb="FF0066CC"/>
      </patternFill>
    </fill>
    <fill>
      <patternFill patternType="solid">
        <fgColor rgb="FF27953C"/>
        <bgColor rgb="FF003366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4" fontId="4" fillId="6" borderId="1" xfId="0" applyNumberFormat="1" applyFont="1" applyFill="1" applyBorder="1"/>
    <xf numFmtId="3" fontId="4" fillId="6" borderId="1" xfId="0" applyNumberFormat="1" applyFont="1" applyFill="1" applyBorder="1"/>
    <xf numFmtId="0" fontId="0" fillId="6" borderId="1" xfId="0" applyFill="1" applyBorder="1"/>
    <xf numFmtId="0" fontId="4" fillId="0" borderId="0" xfId="0" applyFont="1" applyAlignment="1">
      <alignment horizontal="right" vertical="center"/>
    </xf>
    <xf numFmtId="4" fontId="4" fillId="6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center"/>
    </xf>
    <xf numFmtId="3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6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top" wrapText="1"/>
    </xf>
    <xf numFmtId="0" fontId="2" fillId="7" borderId="0" xfId="0" applyFont="1" applyFill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right" vertical="center"/>
      <protection locked="0"/>
    </xf>
    <xf numFmtId="164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right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4" fontId="5" fillId="4" borderId="1" xfId="0" applyNumberFormat="1" applyFont="1" applyFill="1" applyBorder="1" applyAlignment="1" applyProtection="1">
      <alignment horizontal="center" vertical="center"/>
      <protection locked="0"/>
    </xf>
    <xf numFmtId="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 applyProtection="1">
      <alignment horizontal="center"/>
      <protection locked="0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4" fontId="5" fillId="5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795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794971</xdr:colOff>
      <xdr:row>5</xdr:row>
      <xdr:rowOff>156796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95B915-25D5-47CB-ABE9-F67B43188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7975679" y="0"/>
          <a:ext cx="8729296" cy="1109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75B6"/>
    <pageSetUpPr fitToPage="1"/>
  </sheetPr>
  <dimension ref="A11:Q103"/>
  <sheetViews>
    <sheetView rightToLeft="1" tabSelected="1" zoomScaleNormal="100" workbookViewId="0">
      <selection activeCell="C35" sqref="C35"/>
    </sheetView>
  </sheetViews>
  <sheetFormatPr defaultColWidth="8.7109375" defaultRowHeight="15" outlineLevelRow="1"/>
  <cols>
    <col min="1" max="1" width="5" customWidth="1"/>
    <col min="2" max="2" width="27" customWidth="1"/>
    <col min="3" max="3" width="24" customWidth="1"/>
    <col min="4" max="6" width="13" customWidth="1"/>
    <col min="7" max="8" width="12" customWidth="1"/>
    <col min="9" max="9" width="14" customWidth="1"/>
    <col min="10" max="10" width="15" customWidth="1"/>
    <col min="11" max="13" width="13" customWidth="1"/>
    <col min="14" max="14" width="15" customWidth="1"/>
    <col min="15" max="15" width="20" customWidth="1"/>
    <col min="16" max="16" width="18" customWidth="1"/>
    <col min="17" max="17" width="16" customWidth="1"/>
  </cols>
  <sheetData>
    <row r="11" spans="1:17" ht="30" customHeight="1">
      <c r="A11" s="39" t="s">
        <v>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18" customHeight="1">
      <c r="A12" s="40" t="s">
        <v>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</row>
    <row r="14" spans="1:17" ht="21.75" customHeight="1">
      <c r="A14" s="25" t="s">
        <v>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7" ht="25.5" customHeight="1" outlineLevel="1">
      <c r="A15" s="24" t="s">
        <v>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</row>
    <row r="16" spans="1:17" ht="25.5" customHeight="1" outlineLevel="1">
      <c r="A16" s="24" t="s">
        <v>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25.5" customHeight="1" outlineLevel="1">
      <c r="A17" s="24" t="s">
        <v>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 ht="25.5" customHeight="1" outlineLevel="1">
      <c r="A18" s="24" t="s">
        <v>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 ht="15.75" customHeight="1" outlineLevel="1">
      <c r="A19" s="24" t="s">
        <v>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 ht="15.75" customHeight="1" outlineLevel="1">
      <c r="A20" s="24" t="s">
        <v>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2" spans="1:17" ht="21.75" customHeight="1">
      <c r="A22" s="25" t="s">
        <v>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>
      <c r="A23" s="14" t="s">
        <v>10</v>
      </c>
      <c r="B23" s="14"/>
      <c r="C23" s="35">
        <v>46387</v>
      </c>
      <c r="E23" s="22" t="s">
        <v>11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5" spans="1:17" ht="33.75" customHeight="1">
      <c r="A25" s="26" t="s">
        <v>12</v>
      </c>
      <c r="B25" s="26" t="s">
        <v>13</v>
      </c>
      <c r="C25" s="26" t="s">
        <v>14</v>
      </c>
      <c r="D25" s="26" t="s">
        <v>15</v>
      </c>
      <c r="E25" s="26" t="s">
        <v>16</v>
      </c>
      <c r="F25" s="26" t="s">
        <v>17</v>
      </c>
      <c r="G25" s="26" t="s">
        <v>18</v>
      </c>
      <c r="H25" s="26" t="s">
        <v>19</v>
      </c>
      <c r="I25" s="26" t="s">
        <v>20</v>
      </c>
      <c r="J25" s="26" t="s">
        <v>21</v>
      </c>
      <c r="K25" s="26" t="s">
        <v>22</v>
      </c>
      <c r="L25" s="26" t="s">
        <v>23</v>
      </c>
      <c r="M25" s="26" t="s">
        <v>24</v>
      </c>
      <c r="N25" s="26" t="s">
        <v>25</v>
      </c>
      <c r="O25" s="26" t="s">
        <v>26</v>
      </c>
      <c r="P25" s="26" t="s">
        <v>27</v>
      </c>
      <c r="Q25" s="26" t="s">
        <v>28</v>
      </c>
    </row>
    <row r="26" spans="1:17">
      <c r="A26" s="1">
        <f t="shared" ref="A26:A57" si="0">IF(B26="","",ROW()-15)</f>
        <v>11</v>
      </c>
      <c r="B26" s="27" t="s">
        <v>29</v>
      </c>
      <c r="C26" s="28" t="s">
        <v>30</v>
      </c>
      <c r="D26" s="29">
        <v>43160</v>
      </c>
      <c r="E26" s="2">
        <f t="shared" ref="E26:E57" si="1">IF(B26="","",$C$23)</f>
        <v>46387</v>
      </c>
      <c r="F26" s="33">
        <v>8000</v>
      </c>
      <c r="G26" s="33">
        <v>2000</v>
      </c>
      <c r="H26" s="33">
        <v>800</v>
      </c>
      <c r="I26" s="33">
        <v>0</v>
      </c>
      <c r="J26" s="3">
        <f t="shared" ref="J26:J57" si="2">IF(B26="","",SUM(F26:I26))</f>
        <v>10800</v>
      </c>
      <c r="K26" s="4">
        <f t="shared" ref="K26:K57" si="3">IF(B26="","",E26-D26)</f>
        <v>3227</v>
      </c>
      <c r="L26" s="5">
        <f t="shared" ref="L26:L57" si="4">IF(B26="","",K26/365)</f>
        <v>8.8410958904109584</v>
      </c>
      <c r="M26" s="4">
        <f t="shared" ref="M26:M57" si="5">IF(B26="","",MIN(K26,1825))</f>
        <v>1825</v>
      </c>
      <c r="N26" s="4">
        <f t="shared" ref="N26:N57" si="6">IF(B26="","",MAX(K26-1825,0))</f>
        <v>1402</v>
      </c>
      <c r="O26" s="3">
        <f t="shared" ref="O26:O57" si="7">IF(B26="","",(J26/2)*M26/365+J26*N26/365)</f>
        <v>68483.835616438359</v>
      </c>
      <c r="P26" s="33">
        <v>15000</v>
      </c>
      <c r="Q26" s="3">
        <f t="shared" ref="Q26:Q57" si="8">IF(B26="","",O26-P26)</f>
        <v>53483.835616438359</v>
      </c>
    </row>
    <row r="27" spans="1:17">
      <c r="A27" s="6" t="str">
        <f t="shared" si="0"/>
        <v/>
      </c>
      <c r="B27" s="30"/>
      <c r="C27" s="31"/>
      <c r="D27" s="32"/>
      <c r="E27" s="7" t="str">
        <f t="shared" si="1"/>
        <v/>
      </c>
      <c r="F27" s="34"/>
      <c r="G27" s="34"/>
      <c r="H27" s="34"/>
      <c r="I27" s="34"/>
      <c r="J27" s="8" t="str">
        <f t="shared" si="2"/>
        <v/>
      </c>
      <c r="K27" s="9" t="str">
        <f t="shared" si="3"/>
        <v/>
      </c>
      <c r="L27" s="10" t="str">
        <f t="shared" si="4"/>
        <v/>
      </c>
      <c r="M27" s="9" t="str">
        <f t="shared" si="5"/>
        <v/>
      </c>
      <c r="N27" s="9" t="str">
        <f t="shared" si="6"/>
        <v/>
      </c>
      <c r="O27" s="8" t="str">
        <f t="shared" si="7"/>
        <v/>
      </c>
      <c r="P27" s="34"/>
      <c r="Q27" s="8" t="str">
        <f t="shared" si="8"/>
        <v/>
      </c>
    </row>
    <row r="28" spans="1:17">
      <c r="A28" s="6" t="str">
        <f t="shared" si="0"/>
        <v/>
      </c>
      <c r="B28" s="30"/>
      <c r="C28" s="31"/>
      <c r="D28" s="32"/>
      <c r="E28" s="7" t="str">
        <f t="shared" si="1"/>
        <v/>
      </c>
      <c r="F28" s="34"/>
      <c r="G28" s="34"/>
      <c r="H28" s="34"/>
      <c r="I28" s="34"/>
      <c r="J28" s="8" t="str">
        <f t="shared" si="2"/>
        <v/>
      </c>
      <c r="K28" s="9" t="str">
        <f t="shared" si="3"/>
        <v/>
      </c>
      <c r="L28" s="10" t="str">
        <f t="shared" si="4"/>
        <v/>
      </c>
      <c r="M28" s="9" t="str">
        <f t="shared" si="5"/>
        <v/>
      </c>
      <c r="N28" s="9" t="str">
        <f t="shared" si="6"/>
        <v/>
      </c>
      <c r="O28" s="8" t="str">
        <f t="shared" si="7"/>
        <v/>
      </c>
      <c r="P28" s="34"/>
      <c r="Q28" s="8" t="str">
        <f t="shared" si="8"/>
        <v/>
      </c>
    </row>
    <row r="29" spans="1:17">
      <c r="A29" s="6" t="str">
        <f t="shared" si="0"/>
        <v/>
      </c>
      <c r="B29" s="30"/>
      <c r="C29" s="31"/>
      <c r="D29" s="32"/>
      <c r="E29" s="7" t="str">
        <f t="shared" si="1"/>
        <v/>
      </c>
      <c r="F29" s="34"/>
      <c r="G29" s="34"/>
      <c r="H29" s="34"/>
      <c r="I29" s="34"/>
      <c r="J29" s="8" t="str">
        <f t="shared" si="2"/>
        <v/>
      </c>
      <c r="K29" s="9" t="str">
        <f t="shared" si="3"/>
        <v/>
      </c>
      <c r="L29" s="10" t="str">
        <f t="shared" si="4"/>
        <v/>
      </c>
      <c r="M29" s="9" t="str">
        <f t="shared" si="5"/>
        <v/>
      </c>
      <c r="N29" s="9" t="str">
        <f t="shared" si="6"/>
        <v/>
      </c>
      <c r="O29" s="8" t="str">
        <f t="shared" si="7"/>
        <v/>
      </c>
      <c r="P29" s="34"/>
      <c r="Q29" s="8" t="str">
        <f t="shared" si="8"/>
        <v/>
      </c>
    </row>
    <row r="30" spans="1:17">
      <c r="A30" s="6" t="str">
        <f t="shared" si="0"/>
        <v/>
      </c>
      <c r="B30" s="30"/>
      <c r="C30" s="31"/>
      <c r="D30" s="32"/>
      <c r="E30" s="7" t="str">
        <f t="shared" si="1"/>
        <v/>
      </c>
      <c r="F30" s="34"/>
      <c r="G30" s="34"/>
      <c r="H30" s="34"/>
      <c r="I30" s="34"/>
      <c r="J30" s="8" t="str">
        <f t="shared" si="2"/>
        <v/>
      </c>
      <c r="K30" s="9" t="str">
        <f t="shared" si="3"/>
        <v/>
      </c>
      <c r="L30" s="10" t="str">
        <f t="shared" si="4"/>
        <v/>
      </c>
      <c r="M30" s="9" t="str">
        <f t="shared" si="5"/>
        <v/>
      </c>
      <c r="N30" s="9" t="str">
        <f t="shared" si="6"/>
        <v/>
      </c>
      <c r="O30" s="8" t="str">
        <f t="shared" si="7"/>
        <v/>
      </c>
      <c r="P30" s="34"/>
      <c r="Q30" s="8" t="str">
        <f t="shared" si="8"/>
        <v/>
      </c>
    </row>
    <row r="31" spans="1:17">
      <c r="A31" s="6" t="str">
        <f t="shared" si="0"/>
        <v/>
      </c>
      <c r="B31" s="30"/>
      <c r="C31" s="31"/>
      <c r="D31" s="32"/>
      <c r="E31" s="7" t="str">
        <f t="shared" si="1"/>
        <v/>
      </c>
      <c r="F31" s="34"/>
      <c r="G31" s="34"/>
      <c r="H31" s="34"/>
      <c r="I31" s="34"/>
      <c r="J31" s="8" t="str">
        <f t="shared" si="2"/>
        <v/>
      </c>
      <c r="K31" s="9" t="str">
        <f t="shared" si="3"/>
        <v/>
      </c>
      <c r="L31" s="10" t="str">
        <f t="shared" si="4"/>
        <v/>
      </c>
      <c r="M31" s="9" t="str">
        <f t="shared" si="5"/>
        <v/>
      </c>
      <c r="N31" s="9" t="str">
        <f t="shared" si="6"/>
        <v/>
      </c>
      <c r="O31" s="8" t="str">
        <f t="shared" si="7"/>
        <v/>
      </c>
      <c r="P31" s="34"/>
      <c r="Q31" s="8" t="str">
        <f t="shared" si="8"/>
        <v/>
      </c>
    </row>
    <row r="32" spans="1:17">
      <c r="A32" s="6" t="str">
        <f t="shared" si="0"/>
        <v/>
      </c>
      <c r="B32" s="30"/>
      <c r="C32" s="31"/>
      <c r="D32" s="32"/>
      <c r="E32" s="7" t="str">
        <f t="shared" si="1"/>
        <v/>
      </c>
      <c r="F32" s="34"/>
      <c r="G32" s="34"/>
      <c r="H32" s="34"/>
      <c r="I32" s="34"/>
      <c r="J32" s="8" t="str">
        <f t="shared" si="2"/>
        <v/>
      </c>
      <c r="K32" s="9" t="str">
        <f t="shared" si="3"/>
        <v/>
      </c>
      <c r="L32" s="10" t="str">
        <f t="shared" si="4"/>
        <v/>
      </c>
      <c r="M32" s="9" t="str">
        <f t="shared" si="5"/>
        <v/>
      </c>
      <c r="N32" s="9" t="str">
        <f t="shared" si="6"/>
        <v/>
      </c>
      <c r="O32" s="8" t="str">
        <f t="shared" si="7"/>
        <v/>
      </c>
      <c r="P32" s="34"/>
      <c r="Q32" s="8" t="str">
        <f t="shared" si="8"/>
        <v/>
      </c>
    </row>
    <row r="33" spans="1:17">
      <c r="A33" s="6" t="str">
        <f t="shared" si="0"/>
        <v/>
      </c>
      <c r="B33" s="30"/>
      <c r="C33" s="31"/>
      <c r="D33" s="32"/>
      <c r="E33" s="7" t="str">
        <f t="shared" si="1"/>
        <v/>
      </c>
      <c r="F33" s="34"/>
      <c r="G33" s="34"/>
      <c r="H33" s="34"/>
      <c r="I33" s="34"/>
      <c r="J33" s="8" t="str">
        <f t="shared" si="2"/>
        <v/>
      </c>
      <c r="K33" s="9" t="str">
        <f t="shared" si="3"/>
        <v/>
      </c>
      <c r="L33" s="10" t="str">
        <f t="shared" si="4"/>
        <v/>
      </c>
      <c r="M33" s="9" t="str">
        <f t="shared" si="5"/>
        <v/>
      </c>
      <c r="N33" s="9" t="str">
        <f t="shared" si="6"/>
        <v/>
      </c>
      <c r="O33" s="8" t="str">
        <f t="shared" si="7"/>
        <v/>
      </c>
      <c r="P33" s="34"/>
      <c r="Q33" s="8" t="str">
        <f t="shared" si="8"/>
        <v/>
      </c>
    </row>
    <row r="34" spans="1:17">
      <c r="A34" s="6" t="str">
        <f t="shared" si="0"/>
        <v/>
      </c>
      <c r="B34" s="30"/>
      <c r="C34" s="31"/>
      <c r="D34" s="32"/>
      <c r="E34" s="7" t="str">
        <f t="shared" si="1"/>
        <v/>
      </c>
      <c r="F34" s="34"/>
      <c r="G34" s="34"/>
      <c r="H34" s="34"/>
      <c r="I34" s="34"/>
      <c r="J34" s="8" t="str">
        <f t="shared" si="2"/>
        <v/>
      </c>
      <c r="K34" s="9" t="str">
        <f t="shared" si="3"/>
        <v/>
      </c>
      <c r="L34" s="10" t="str">
        <f t="shared" si="4"/>
        <v/>
      </c>
      <c r="M34" s="9" t="str">
        <f t="shared" si="5"/>
        <v/>
      </c>
      <c r="N34" s="9" t="str">
        <f t="shared" si="6"/>
        <v/>
      </c>
      <c r="O34" s="8" t="str">
        <f t="shared" si="7"/>
        <v/>
      </c>
      <c r="P34" s="34"/>
      <c r="Q34" s="8" t="str">
        <f t="shared" si="8"/>
        <v/>
      </c>
    </row>
    <row r="35" spans="1:17">
      <c r="A35" s="6" t="str">
        <f t="shared" si="0"/>
        <v/>
      </c>
      <c r="B35" s="30"/>
      <c r="C35" s="31"/>
      <c r="D35" s="32"/>
      <c r="E35" s="7" t="str">
        <f t="shared" si="1"/>
        <v/>
      </c>
      <c r="F35" s="34"/>
      <c r="G35" s="34"/>
      <c r="H35" s="34"/>
      <c r="I35" s="34"/>
      <c r="J35" s="8" t="str">
        <f t="shared" si="2"/>
        <v/>
      </c>
      <c r="K35" s="9" t="str">
        <f t="shared" si="3"/>
        <v/>
      </c>
      <c r="L35" s="10" t="str">
        <f t="shared" si="4"/>
        <v/>
      </c>
      <c r="M35" s="9" t="str">
        <f t="shared" si="5"/>
        <v/>
      </c>
      <c r="N35" s="9" t="str">
        <f t="shared" si="6"/>
        <v/>
      </c>
      <c r="O35" s="8" t="str">
        <f t="shared" si="7"/>
        <v/>
      </c>
      <c r="P35" s="34"/>
      <c r="Q35" s="8" t="str">
        <f t="shared" si="8"/>
        <v/>
      </c>
    </row>
    <row r="36" spans="1:17">
      <c r="A36" s="6" t="str">
        <f t="shared" si="0"/>
        <v/>
      </c>
      <c r="B36" s="30"/>
      <c r="C36" s="31"/>
      <c r="D36" s="32"/>
      <c r="E36" s="7" t="str">
        <f t="shared" si="1"/>
        <v/>
      </c>
      <c r="F36" s="34"/>
      <c r="G36" s="34"/>
      <c r="H36" s="34"/>
      <c r="I36" s="34"/>
      <c r="J36" s="8" t="str">
        <f t="shared" si="2"/>
        <v/>
      </c>
      <c r="K36" s="9" t="str">
        <f t="shared" si="3"/>
        <v/>
      </c>
      <c r="L36" s="10" t="str">
        <f t="shared" si="4"/>
        <v/>
      </c>
      <c r="M36" s="9" t="str">
        <f t="shared" si="5"/>
        <v/>
      </c>
      <c r="N36" s="9" t="str">
        <f t="shared" si="6"/>
        <v/>
      </c>
      <c r="O36" s="8" t="str">
        <f t="shared" si="7"/>
        <v/>
      </c>
      <c r="P36" s="34"/>
      <c r="Q36" s="8" t="str">
        <f t="shared" si="8"/>
        <v/>
      </c>
    </row>
    <row r="37" spans="1:17">
      <c r="A37" s="6" t="str">
        <f t="shared" si="0"/>
        <v/>
      </c>
      <c r="B37" s="30"/>
      <c r="C37" s="31"/>
      <c r="D37" s="32"/>
      <c r="E37" s="7" t="str">
        <f t="shared" si="1"/>
        <v/>
      </c>
      <c r="F37" s="34"/>
      <c r="G37" s="34"/>
      <c r="H37" s="34"/>
      <c r="I37" s="34"/>
      <c r="J37" s="8" t="str">
        <f t="shared" si="2"/>
        <v/>
      </c>
      <c r="K37" s="9" t="str">
        <f t="shared" si="3"/>
        <v/>
      </c>
      <c r="L37" s="10" t="str">
        <f t="shared" si="4"/>
        <v/>
      </c>
      <c r="M37" s="9" t="str">
        <f t="shared" si="5"/>
        <v/>
      </c>
      <c r="N37" s="9" t="str">
        <f t="shared" si="6"/>
        <v/>
      </c>
      <c r="O37" s="8" t="str">
        <f t="shared" si="7"/>
        <v/>
      </c>
      <c r="P37" s="34"/>
      <c r="Q37" s="8" t="str">
        <f t="shared" si="8"/>
        <v/>
      </c>
    </row>
    <row r="38" spans="1:17">
      <c r="A38" s="6" t="str">
        <f t="shared" si="0"/>
        <v/>
      </c>
      <c r="B38" s="30"/>
      <c r="C38" s="31"/>
      <c r="D38" s="32"/>
      <c r="E38" s="7" t="str">
        <f t="shared" si="1"/>
        <v/>
      </c>
      <c r="F38" s="34"/>
      <c r="G38" s="34"/>
      <c r="H38" s="34"/>
      <c r="I38" s="34"/>
      <c r="J38" s="8" t="str">
        <f t="shared" si="2"/>
        <v/>
      </c>
      <c r="K38" s="9" t="str">
        <f t="shared" si="3"/>
        <v/>
      </c>
      <c r="L38" s="10" t="str">
        <f t="shared" si="4"/>
        <v/>
      </c>
      <c r="M38" s="9" t="str">
        <f t="shared" si="5"/>
        <v/>
      </c>
      <c r="N38" s="9" t="str">
        <f t="shared" si="6"/>
        <v/>
      </c>
      <c r="O38" s="8" t="str">
        <f t="shared" si="7"/>
        <v/>
      </c>
      <c r="P38" s="34"/>
      <c r="Q38" s="8" t="str">
        <f t="shared" si="8"/>
        <v/>
      </c>
    </row>
    <row r="39" spans="1:17">
      <c r="A39" s="6" t="str">
        <f t="shared" si="0"/>
        <v/>
      </c>
      <c r="B39" s="30"/>
      <c r="C39" s="31"/>
      <c r="D39" s="32"/>
      <c r="E39" s="7" t="str">
        <f t="shared" si="1"/>
        <v/>
      </c>
      <c r="F39" s="34"/>
      <c r="G39" s="34"/>
      <c r="H39" s="34"/>
      <c r="I39" s="34"/>
      <c r="J39" s="8" t="str">
        <f t="shared" si="2"/>
        <v/>
      </c>
      <c r="K39" s="9" t="str">
        <f t="shared" si="3"/>
        <v/>
      </c>
      <c r="L39" s="10" t="str">
        <f t="shared" si="4"/>
        <v/>
      </c>
      <c r="M39" s="9" t="str">
        <f t="shared" si="5"/>
        <v/>
      </c>
      <c r="N39" s="9" t="str">
        <f t="shared" si="6"/>
        <v/>
      </c>
      <c r="O39" s="8" t="str">
        <f t="shared" si="7"/>
        <v/>
      </c>
      <c r="P39" s="34"/>
      <c r="Q39" s="8" t="str">
        <f t="shared" si="8"/>
        <v/>
      </c>
    </row>
    <row r="40" spans="1:17">
      <c r="A40" s="6" t="str">
        <f t="shared" si="0"/>
        <v/>
      </c>
      <c r="B40" s="30"/>
      <c r="C40" s="31"/>
      <c r="D40" s="32"/>
      <c r="E40" s="7" t="str">
        <f t="shared" si="1"/>
        <v/>
      </c>
      <c r="F40" s="34"/>
      <c r="G40" s="34"/>
      <c r="H40" s="34"/>
      <c r="I40" s="34"/>
      <c r="J40" s="8" t="str">
        <f t="shared" si="2"/>
        <v/>
      </c>
      <c r="K40" s="9" t="str">
        <f t="shared" si="3"/>
        <v/>
      </c>
      <c r="L40" s="10" t="str">
        <f t="shared" si="4"/>
        <v/>
      </c>
      <c r="M40" s="9" t="str">
        <f t="shared" si="5"/>
        <v/>
      </c>
      <c r="N40" s="9" t="str">
        <f t="shared" si="6"/>
        <v/>
      </c>
      <c r="O40" s="8" t="str">
        <f t="shared" si="7"/>
        <v/>
      </c>
      <c r="P40" s="34"/>
      <c r="Q40" s="8" t="str">
        <f t="shared" si="8"/>
        <v/>
      </c>
    </row>
    <row r="41" spans="1:17">
      <c r="A41" s="6" t="str">
        <f t="shared" si="0"/>
        <v/>
      </c>
      <c r="B41" s="30"/>
      <c r="C41" s="31"/>
      <c r="D41" s="32"/>
      <c r="E41" s="7" t="str">
        <f t="shared" si="1"/>
        <v/>
      </c>
      <c r="F41" s="34"/>
      <c r="G41" s="34"/>
      <c r="H41" s="34"/>
      <c r="I41" s="34"/>
      <c r="J41" s="8" t="str">
        <f t="shared" si="2"/>
        <v/>
      </c>
      <c r="K41" s="9" t="str">
        <f t="shared" si="3"/>
        <v/>
      </c>
      <c r="L41" s="10" t="str">
        <f t="shared" si="4"/>
        <v/>
      </c>
      <c r="M41" s="9" t="str">
        <f t="shared" si="5"/>
        <v/>
      </c>
      <c r="N41" s="9" t="str">
        <f t="shared" si="6"/>
        <v/>
      </c>
      <c r="O41" s="8" t="str">
        <f t="shared" si="7"/>
        <v/>
      </c>
      <c r="P41" s="34"/>
      <c r="Q41" s="8" t="str">
        <f t="shared" si="8"/>
        <v/>
      </c>
    </row>
    <row r="42" spans="1:17">
      <c r="A42" s="6" t="str">
        <f t="shared" si="0"/>
        <v/>
      </c>
      <c r="B42" s="30"/>
      <c r="C42" s="31"/>
      <c r="D42" s="32"/>
      <c r="E42" s="7" t="str">
        <f t="shared" si="1"/>
        <v/>
      </c>
      <c r="F42" s="34"/>
      <c r="G42" s="34"/>
      <c r="H42" s="34"/>
      <c r="I42" s="34"/>
      <c r="J42" s="8" t="str">
        <f t="shared" si="2"/>
        <v/>
      </c>
      <c r="K42" s="9" t="str">
        <f t="shared" si="3"/>
        <v/>
      </c>
      <c r="L42" s="10" t="str">
        <f t="shared" si="4"/>
        <v/>
      </c>
      <c r="M42" s="9" t="str">
        <f t="shared" si="5"/>
        <v/>
      </c>
      <c r="N42" s="9" t="str">
        <f t="shared" si="6"/>
        <v/>
      </c>
      <c r="O42" s="8" t="str">
        <f t="shared" si="7"/>
        <v/>
      </c>
      <c r="P42" s="34"/>
      <c r="Q42" s="8" t="str">
        <f t="shared" si="8"/>
        <v/>
      </c>
    </row>
    <row r="43" spans="1:17">
      <c r="A43" s="6" t="str">
        <f t="shared" si="0"/>
        <v/>
      </c>
      <c r="B43" s="30"/>
      <c r="C43" s="31"/>
      <c r="D43" s="32"/>
      <c r="E43" s="7" t="str">
        <f t="shared" si="1"/>
        <v/>
      </c>
      <c r="F43" s="34"/>
      <c r="G43" s="34"/>
      <c r="H43" s="34"/>
      <c r="I43" s="34"/>
      <c r="J43" s="8" t="str">
        <f t="shared" si="2"/>
        <v/>
      </c>
      <c r="K43" s="9" t="str">
        <f t="shared" si="3"/>
        <v/>
      </c>
      <c r="L43" s="10" t="str">
        <f t="shared" si="4"/>
        <v/>
      </c>
      <c r="M43" s="9" t="str">
        <f t="shared" si="5"/>
        <v/>
      </c>
      <c r="N43" s="9" t="str">
        <f t="shared" si="6"/>
        <v/>
      </c>
      <c r="O43" s="8" t="str">
        <f t="shared" si="7"/>
        <v/>
      </c>
      <c r="P43" s="34"/>
      <c r="Q43" s="8" t="str">
        <f t="shared" si="8"/>
        <v/>
      </c>
    </row>
    <row r="44" spans="1:17">
      <c r="A44" s="6" t="str">
        <f t="shared" si="0"/>
        <v/>
      </c>
      <c r="B44" s="30"/>
      <c r="C44" s="31"/>
      <c r="D44" s="32"/>
      <c r="E44" s="7" t="str">
        <f t="shared" si="1"/>
        <v/>
      </c>
      <c r="F44" s="34"/>
      <c r="G44" s="34"/>
      <c r="H44" s="34"/>
      <c r="I44" s="34"/>
      <c r="J44" s="8" t="str">
        <f t="shared" si="2"/>
        <v/>
      </c>
      <c r="K44" s="9" t="str">
        <f t="shared" si="3"/>
        <v/>
      </c>
      <c r="L44" s="10" t="str">
        <f t="shared" si="4"/>
        <v/>
      </c>
      <c r="M44" s="9" t="str">
        <f t="shared" si="5"/>
        <v/>
      </c>
      <c r="N44" s="9" t="str">
        <f t="shared" si="6"/>
        <v/>
      </c>
      <c r="O44" s="8" t="str">
        <f t="shared" si="7"/>
        <v/>
      </c>
      <c r="P44" s="34"/>
      <c r="Q44" s="8" t="str">
        <f t="shared" si="8"/>
        <v/>
      </c>
    </row>
    <row r="45" spans="1:17">
      <c r="A45" s="6" t="str">
        <f t="shared" si="0"/>
        <v/>
      </c>
      <c r="B45" s="30"/>
      <c r="C45" s="31"/>
      <c r="D45" s="32"/>
      <c r="E45" s="7" t="str">
        <f t="shared" si="1"/>
        <v/>
      </c>
      <c r="F45" s="34"/>
      <c r="G45" s="34"/>
      <c r="H45" s="34"/>
      <c r="I45" s="34"/>
      <c r="J45" s="8" t="str">
        <f t="shared" si="2"/>
        <v/>
      </c>
      <c r="K45" s="9" t="str">
        <f t="shared" si="3"/>
        <v/>
      </c>
      <c r="L45" s="10" t="str">
        <f t="shared" si="4"/>
        <v/>
      </c>
      <c r="M45" s="9" t="str">
        <f t="shared" si="5"/>
        <v/>
      </c>
      <c r="N45" s="9" t="str">
        <f t="shared" si="6"/>
        <v/>
      </c>
      <c r="O45" s="8" t="str">
        <f t="shared" si="7"/>
        <v/>
      </c>
      <c r="P45" s="34"/>
      <c r="Q45" s="8" t="str">
        <f t="shared" si="8"/>
        <v/>
      </c>
    </row>
    <row r="46" spans="1:17">
      <c r="A46" s="6" t="str">
        <f t="shared" si="0"/>
        <v/>
      </c>
      <c r="B46" s="30"/>
      <c r="C46" s="31"/>
      <c r="D46" s="32"/>
      <c r="E46" s="7" t="str">
        <f t="shared" si="1"/>
        <v/>
      </c>
      <c r="F46" s="34"/>
      <c r="G46" s="34"/>
      <c r="H46" s="34"/>
      <c r="I46" s="34"/>
      <c r="J46" s="8" t="str">
        <f t="shared" si="2"/>
        <v/>
      </c>
      <c r="K46" s="9" t="str">
        <f t="shared" si="3"/>
        <v/>
      </c>
      <c r="L46" s="10" t="str">
        <f t="shared" si="4"/>
        <v/>
      </c>
      <c r="M46" s="9" t="str">
        <f t="shared" si="5"/>
        <v/>
      </c>
      <c r="N46" s="9" t="str">
        <f t="shared" si="6"/>
        <v/>
      </c>
      <c r="O46" s="8" t="str">
        <f t="shared" si="7"/>
        <v/>
      </c>
      <c r="P46" s="34"/>
      <c r="Q46" s="8" t="str">
        <f t="shared" si="8"/>
        <v/>
      </c>
    </row>
    <row r="47" spans="1:17">
      <c r="A47" s="6" t="str">
        <f t="shared" si="0"/>
        <v/>
      </c>
      <c r="B47" s="30"/>
      <c r="C47" s="31"/>
      <c r="D47" s="32"/>
      <c r="E47" s="7" t="str">
        <f t="shared" si="1"/>
        <v/>
      </c>
      <c r="F47" s="34"/>
      <c r="G47" s="34"/>
      <c r="H47" s="34"/>
      <c r="I47" s="34"/>
      <c r="J47" s="8" t="str">
        <f t="shared" si="2"/>
        <v/>
      </c>
      <c r="K47" s="9" t="str">
        <f t="shared" si="3"/>
        <v/>
      </c>
      <c r="L47" s="10" t="str">
        <f t="shared" si="4"/>
        <v/>
      </c>
      <c r="M47" s="9" t="str">
        <f t="shared" si="5"/>
        <v/>
      </c>
      <c r="N47" s="9" t="str">
        <f t="shared" si="6"/>
        <v/>
      </c>
      <c r="O47" s="8" t="str">
        <f t="shared" si="7"/>
        <v/>
      </c>
      <c r="P47" s="34"/>
      <c r="Q47" s="8" t="str">
        <f t="shared" si="8"/>
        <v/>
      </c>
    </row>
    <row r="48" spans="1:17">
      <c r="A48" s="6" t="str">
        <f t="shared" si="0"/>
        <v/>
      </c>
      <c r="B48" s="30"/>
      <c r="C48" s="31"/>
      <c r="D48" s="32"/>
      <c r="E48" s="7" t="str">
        <f t="shared" si="1"/>
        <v/>
      </c>
      <c r="F48" s="34"/>
      <c r="G48" s="34"/>
      <c r="H48" s="34"/>
      <c r="I48" s="34"/>
      <c r="J48" s="8" t="str">
        <f t="shared" si="2"/>
        <v/>
      </c>
      <c r="K48" s="9" t="str">
        <f t="shared" si="3"/>
        <v/>
      </c>
      <c r="L48" s="10" t="str">
        <f t="shared" si="4"/>
        <v/>
      </c>
      <c r="M48" s="9" t="str">
        <f t="shared" si="5"/>
        <v/>
      </c>
      <c r="N48" s="9" t="str">
        <f t="shared" si="6"/>
        <v/>
      </c>
      <c r="O48" s="8" t="str">
        <f t="shared" si="7"/>
        <v/>
      </c>
      <c r="P48" s="34"/>
      <c r="Q48" s="8" t="str">
        <f t="shared" si="8"/>
        <v/>
      </c>
    </row>
    <row r="49" spans="1:17">
      <c r="A49" s="6" t="str">
        <f t="shared" si="0"/>
        <v/>
      </c>
      <c r="B49" s="30"/>
      <c r="C49" s="31"/>
      <c r="D49" s="32"/>
      <c r="E49" s="7" t="str">
        <f t="shared" si="1"/>
        <v/>
      </c>
      <c r="F49" s="34"/>
      <c r="G49" s="34"/>
      <c r="H49" s="34"/>
      <c r="I49" s="34"/>
      <c r="J49" s="8" t="str">
        <f t="shared" si="2"/>
        <v/>
      </c>
      <c r="K49" s="9" t="str">
        <f t="shared" si="3"/>
        <v/>
      </c>
      <c r="L49" s="10" t="str">
        <f t="shared" si="4"/>
        <v/>
      </c>
      <c r="M49" s="9" t="str">
        <f t="shared" si="5"/>
        <v/>
      </c>
      <c r="N49" s="9" t="str">
        <f t="shared" si="6"/>
        <v/>
      </c>
      <c r="O49" s="8" t="str">
        <f t="shared" si="7"/>
        <v/>
      </c>
      <c r="P49" s="34"/>
      <c r="Q49" s="8" t="str">
        <f t="shared" si="8"/>
        <v/>
      </c>
    </row>
    <row r="50" spans="1:17">
      <c r="A50" s="6" t="str">
        <f t="shared" si="0"/>
        <v/>
      </c>
      <c r="B50" s="30"/>
      <c r="C50" s="31"/>
      <c r="D50" s="32"/>
      <c r="E50" s="7" t="str">
        <f t="shared" si="1"/>
        <v/>
      </c>
      <c r="F50" s="34"/>
      <c r="G50" s="34"/>
      <c r="H50" s="34"/>
      <c r="I50" s="34"/>
      <c r="J50" s="8" t="str">
        <f t="shared" si="2"/>
        <v/>
      </c>
      <c r="K50" s="9" t="str">
        <f t="shared" si="3"/>
        <v/>
      </c>
      <c r="L50" s="10" t="str">
        <f t="shared" si="4"/>
        <v/>
      </c>
      <c r="M50" s="9" t="str">
        <f t="shared" si="5"/>
        <v/>
      </c>
      <c r="N50" s="9" t="str">
        <f t="shared" si="6"/>
        <v/>
      </c>
      <c r="O50" s="8" t="str">
        <f t="shared" si="7"/>
        <v/>
      </c>
      <c r="P50" s="34"/>
      <c r="Q50" s="8" t="str">
        <f t="shared" si="8"/>
        <v/>
      </c>
    </row>
    <row r="51" spans="1:17">
      <c r="A51" s="6" t="str">
        <f t="shared" si="0"/>
        <v/>
      </c>
      <c r="B51" s="30"/>
      <c r="C51" s="31"/>
      <c r="D51" s="32"/>
      <c r="E51" s="7" t="str">
        <f t="shared" si="1"/>
        <v/>
      </c>
      <c r="F51" s="34"/>
      <c r="G51" s="34"/>
      <c r="H51" s="34"/>
      <c r="I51" s="34"/>
      <c r="J51" s="8" t="str">
        <f t="shared" si="2"/>
        <v/>
      </c>
      <c r="K51" s="9" t="str">
        <f t="shared" si="3"/>
        <v/>
      </c>
      <c r="L51" s="10" t="str">
        <f t="shared" si="4"/>
        <v/>
      </c>
      <c r="M51" s="9" t="str">
        <f t="shared" si="5"/>
        <v/>
      </c>
      <c r="N51" s="9" t="str">
        <f t="shared" si="6"/>
        <v/>
      </c>
      <c r="O51" s="8" t="str">
        <f t="shared" si="7"/>
        <v/>
      </c>
      <c r="P51" s="34"/>
      <c r="Q51" s="8" t="str">
        <f t="shared" si="8"/>
        <v/>
      </c>
    </row>
    <row r="52" spans="1:17">
      <c r="A52" s="6" t="str">
        <f t="shared" si="0"/>
        <v/>
      </c>
      <c r="B52" s="30"/>
      <c r="C52" s="31"/>
      <c r="D52" s="32"/>
      <c r="E52" s="7" t="str">
        <f t="shared" si="1"/>
        <v/>
      </c>
      <c r="F52" s="34"/>
      <c r="G52" s="34"/>
      <c r="H52" s="34"/>
      <c r="I52" s="34"/>
      <c r="J52" s="8" t="str">
        <f t="shared" si="2"/>
        <v/>
      </c>
      <c r="K52" s="9" t="str">
        <f t="shared" si="3"/>
        <v/>
      </c>
      <c r="L52" s="10" t="str">
        <f t="shared" si="4"/>
        <v/>
      </c>
      <c r="M52" s="9" t="str">
        <f t="shared" si="5"/>
        <v/>
      </c>
      <c r="N52" s="9" t="str">
        <f t="shared" si="6"/>
        <v/>
      </c>
      <c r="O52" s="8" t="str">
        <f t="shared" si="7"/>
        <v/>
      </c>
      <c r="P52" s="34"/>
      <c r="Q52" s="8" t="str">
        <f t="shared" si="8"/>
        <v/>
      </c>
    </row>
    <row r="53" spans="1:17">
      <c r="A53" s="6" t="str">
        <f t="shared" si="0"/>
        <v/>
      </c>
      <c r="B53" s="30"/>
      <c r="C53" s="31"/>
      <c r="D53" s="32"/>
      <c r="E53" s="7" t="str">
        <f t="shared" si="1"/>
        <v/>
      </c>
      <c r="F53" s="34"/>
      <c r="G53" s="34"/>
      <c r="H53" s="34"/>
      <c r="I53" s="34"/>
      <c r="J53" s="8" t="str">
        <f t="shared" si="2"/>
        <v/>
      </c>
      <c r="K53" s="9" t="str">
        <f t="shared" si="3"/>
        <v/>
      </c>
      <c r="L53" s="10" t="str">
        <f t="shared" si="4"/>
        <v/>
      </c>
      <c r="M53" s="9" t="str">
        <f t="shared" si="5"/>
        <v/>
      </c>
      <c r="N53" s="9" t="str">
        <f t="shared" si="6"/>
        <v/>
      </c>
      <c r="O53" s="8" t="str">
        <f t="shared" si="7"/>
        <v/>
      </c>
      <c r="P53" s="34"/>
      <c r="Q53" s="8" t="str">
        <f t="shared" si="8"/>
        <v/>
      </c>
    </row>
    <row r="54" spans="1:17">
      <c r="A54" s="6" t="str">
        <f t="shared" si="0"/>
        <v/>
      </c>
      <c r="B54" s="30"/>
      <c r="C54" s="31"/>
      <c r="D54" s="32"/>
      <c r="E54" s="7" t="str">
        <f t="shared" si="1"/>
        <v/>
      </c>
      <c r="F54" s="34"/>
      <c r="G54" s="34"/>
      <c r="H54" s="34"/>
      <c r="I54" s="34"/>
      <c r="J54" s="8" t="str">
        <f t="shared" si="2"/>
        <v/>
      </c>
      <c r="K54" s="9" t="str">
        <f t="shared" si="3"/>
        <v/>
      </c>
      <c r="L54" s="10" t="str">
        <f t="shared" si="4"/>
        <v/>
      </c>
      <c r="M54" s="9" t="str">
        <f t="shared" si="5"/>
        <v/>
      </c>
      <c r="N54" s="9" t="str">
        <f t="shared" si="6"/>
        <v/>
      </c>
      <c r="O54" s="8" t="str">
        <f t="shared" si="7"/>
        <v/>
      </c>
      <c r="P54" s="34"/>
      <c r="Q54" s="8" t="str">
        <f t="shared" si="8"/>
        <v/>
      </c>
    </row>
    <row r="55" spans="1:17">
      <c r="A55" s="6" t="str">
        <f t="shared" si="0"/>
        <v/>
      </c>
      <c r="B55" s="30"/>
      <c r="C55" s="31"/>
      <c r="D55" s="32"/>
      <c r="E55" s="7" t="str">
        <f t="shared" si="1"/>
        <v/>
      </c>
      <c r="F55" s="34"/>
      <c r="G55" s="34"/>
      <c r="H55" s="34"/>
      <c r="I55" s="34"/>
      <c r="J55" s="8" t="str">
        <f t="shared" si="2"/>
        <v/>
      </c>
      <c r="K55" s="9" t="str">
        <f t="shared" si="3"/>
        <v/>
      </c>
      <c r="L55" s="10" t="str">
        <f t="shared" si="4"/>
        <v/>
      </c>
      <c r="M55" s="9" t="str">
        <f t="shared" si="5"/>
        <v/>
      </c>
      <c r="N55" s="9" t="str">
        <f t="shared" si="6"/>
        <v/>
      </c>
      <c r="O55" s="8" t="str">
        <f t="shared" si="7"/>
        <v/>
      </c>
      <c r="P55" s="34"/>
      <c r="Q55" s="8" t="str">
        <f t="shared" si="8"/>
        <v/>
      </c>
    </row>
    <row r="56" spans="1:17">
      <c r="A56" s="6" t="str">
        <f t="shared" si="0"/>
        <v/>
      </c>
      <c r="B56" s="30"/>
      <c r="C56" s="31"/>
      <c r="D56" s="32"/>
      <c r="E56" s="7" t="str">
        <f t="shared" si="1"/>
        <v/>
      </c>
      <c r="F56" s="34"/>
      <c r="G56" s="34"/>
      <c r="H56" s="34"/>
      <c r="I56" s="34"/>
      <c r="J56" s="8" t="str">
        <f t="shared" si="2"/>
        <v/>
      </c>
      <c r="K56" s="9" t="str">
        <f t="shared" si="3"/>
        <v/>
      </c>
      <c r="L56" s="10" t="str">
        <f t="shared" si="4"/>
        <v/>
      </c>
      <c r="M56" s="9" t="str">
        <f t="shared" si="5"/>
        <v/>
      </c>
      <c r="N56" s="9" t="str">
        <f t="shared" si="6"/>
        <v/>
      </c>
      <c r="O56" s="8" t="str">
        <f t="shared" si="7"/>
        <v/>
      </c>
      <c r="P56" s="34"/>
      <c r="Q56" s="8" t="str">
        <f t="shared" si="8"/>
        <v/>
      </c>
    </row>
    <row r="57" spans="1:17">
      <c r="A57" s="6" t="str">
        <f t="shared" si="0"/>
        <v/>
      </c>
      <c r="B57" s="30"/>
      <c r="C57" s="31"/>
      <c r="D57" s="32"/>
      <c r="E57" s="7" t="str">
        <f t="shared" si="1"/>
        <v/>
      </c>
      <c r="F57" s="34"/>
      <c r="G57" s="34"/>
      <c r="H57" s="34"/>
      <c r="I57" s="34"/>
      <c r="J57" s="8" t="str">
        <f t="shared" si="2"/>
        <v/>
      </c>
      <c r="K57" s="9" t="str">
        <f t="shared" si="3"/>
        <v/>
      </c>
      <c r="L57" s="10" t="str">
        <f t="shared" si="4"/>
        <v/>
      </c>
      <c r="M57" s="9" t="str">
        <f t="shared" si="5"/>
        <v/>
      </c>
      <c r="N57" s="9" t="str">
        <f t="shared" si="6"/>
        <v/>
      </c>
      <c r="O57" s="8" t="str">
        <f t="shared" si="7"/>
        <v/>
      </c>
      <c r="P57" s="34"/>
      <c r="Q57" s="8" t="str">
        <f t="shared" si="8"/>
        <v/>
      </c>
    </row>
    <row r="58" spans="1:17">
      <c r="A58" s="6" t="str">
        <f t="shared" ref="A58:A76" si="9">IF(B58="","",ROW()-15)</f>
        <v/>
      </c>
      <c r="B58" s="30"/>
      <c r="C58" s="31"/>
      <c r="D58" s="32"/>
      <c r="E58" s="7" t="str">
        <f t="shared" ref="E58:E76" si="10">IF(B58="","",$C$23)</f>
        <v/>
      </c>
      <c r="F58" s="34"/>
      <c r="G58" s="34"/>
      <c r="H58" s="34"/>
      <c r="I58" s="34"/>
      <c r="J58" s="8" t="str">
        <f t="shared" ref="J58:J76" si="11">IF(B58="","",SUM(F58:I58))</f>
        <v/>
      </c>
      <c r="K58" s="9" t="str">
        <f t="shared" ref="K58:K76" si="12">IF(B58="","",E58-D58)</f>
        <v/>
      </c>
      <c r="L58" s="10" t="str">
        <f t="shared" ref="L58:L76" si="13">IF(B58="","",K58/365)</f>
        <v/>
      </c>
      <c r="M58" s="9" t="str">
        <f t="shared" ref="M58:M76" si="14">IF(B58="","",MIN(K58,1825))</f>
        <v/>
      </c>
      <c r="N58" s="9" t="str">
        <f t="shared" ref="N58:N76" si="15">IF(B58="","",MAX(K58-1825,0))</f>
        <v/>
      </c>
      <c r="O58" s="8" t="str">
        <f t="shared" ref="O58:O76" si="16">IF(B58="","",(J58/2)*M58/365+J58*N58/365)</f>
        <v/>
      </c>
      <c r="P58" s="34"/>
      <c r="Q58" s="8" t="str">
        <f t="shared" ref="Q58:Q76" si="17">IF(B58="","",O58-P58)</f>
        <v/>
      </c>
    </row>
    <row r="59" spans="1:17">
      <c r="A59" s="6" t="str">
        <f t="shared" si="9"/>
        <v/>
      </c>
      <c r="B59" s="30"/>
      <c r="C59" s="31"/>
      <c r="D59" s="32"/>
      <c r="E59" s="7" t="str">
        <f t="shared" si="10"/>
        <v/>
      </c>
      <c r="F59" s="34"/>
      <c r="G59" s="34"/>
      <c r="H59" s="34"/>
      <c r="I59" s="34"/>
      <c r="J59" s="8" t="str">
        <f t="shared" si="11"/>
        <v/>
      </c>
      <c r="K59" s="9" t="str">
        <f t="shared" si="12"/>
        <v/>
      </c>
      <c r="L59" s="10" t="str">
        <f t="shared" si="13"/>
        <v/>
      </c>
      <c r="M59" s="9" t="str">
        <f t="shared" si="14"/>
        <v/>
      </c>
      <c r="N59" s="9" t="str">
        <f t="shared" si="15"/>
        <v/>
      </c>
      <c r="O59" s="8" t="str">
        <f t="shared" si="16"/>
        <v/>
      </c>
      <c r="P59" s="34"/>
      <c r="Q59" s="8" t="str">
        <f t="shared" si="17"/>
        <v/>
      </c>
    </row>
    <row r="60" spans="1:17">
      <c r="A60" s="6" t="str">
        <f t="shared" si="9"/>
        <v/>
      </c>
      <c r="B60" s="30"/>
      <c r="C60" s="31"/>
      <c r="D60" s="32"/>
      <c r="E60" s="7" t="str">
        <f t="shared" si="10"/>
        <v/>
      </c>
      <c r="F60" s="34"/>
      <c r="G60" s="34"/>
      <c r="H60" s="34"/>
      <c r="I60" s="34"/>
      <c r="J60" s="8" t="str">
        <f t="shared" si="11"/>
        <v/>
      </c>
      <c r="K60" s="9" t="str">
        <f t="shared" si="12"/>
        <v/>
      </c>
      <c r="L60" s="10" t="str">
        <f t="shared" si="13"/>
        <v/>
      </c>
      <c r="M60" s="9" t="str">
        <f t="shared" si="14"/>
        <v/>
      </c>
      <c r="N60" s="9" t="str">
        <f t="shared" si="15"/>
        <v/>
      </c>
      <c r="O60" s="8" t="str">
        <f t="shared" si="16"/>
        <v/>
      </c>
      <c r="P60" s="34"/>
      <c r="Q60" s="8" t="str">
        <f t="shared" si="17"/>
        <v/>
      </c>
    </row>
    <row r="61" spans="1:17">
      <c r="A61" s="6" t="str">
        <f t="shared" si="9"/>
        <v/>
      </c>
      <c r="B61" s="30"/>
      <c r="C61" s="31"/>
      <c r="D61" s="32"/>
      <c r="E61" s="7" t="str">
        <f t="shared" si="10"/>
        <v/>
      </c>
      <c r="F61" s="34"/>
      <c r="G61" s="34"/>
      <c r="H61" s="34"/>
      <c r="I61" s="34"/>
      <c r="J61" s="8" t="str">
        <f t="shared" si="11"/>
        <v/>
      </c>
      <c r="K61" s="9" t="str">
        <f t="shared" si="12"/>
        <v/>
      </c>
      <c r="L61" s="10" t="str">
        <f t="shared" si="13"/>
        <v/>
      </c>
      <c r="M61" s="9" t="str">
        <f t="shared" si="14"/>
        <v/>
      </c>
      <c r="N61" s="9" t="str">
        <f t="shared" si="15"/>
        <v/>
      </c>
      <c r="O61" s="8" t="str">
        <f t="shared" si="16"/>
        <v/>
      </c>
      <c r="P61" s="34"/>
      <c r="Q61" s="8" t="str">
        <f t="shared" si="17"/>
        <v/>
      </c>
    </row>
    <row r="62" spans="1:17">
      <c r="A62" s="6" t="str">
        <f t="shared" si="9"/>
        <v/>
      </c>
      <c r="B62" s="30"/>
      <c r="C62" s="31"/>
      <c r="D62" s="32"/>
      <c r="E62" s="7" t="str">
        <f t="shared" si="10"/>
        <v/>
      </c>
      <c r="F62" s="34"/>
      <c r="G62" s="34"/>
      <c r="H62" s="34"/>
      <c r="I62" s="34"/>
      <c r="J62" s="8" t="str">
        <f t="shared" si="11"/>
        <v/>
      </c>
      <c r="K62" s="9" t="str">
        <f t="shared" si="12"/>
        <v/>
      </c>
      <c r="L62" s="10" t="str">
        <f t="shared" si="13"/>
        <v/>
      </c>
      <c r="M62" s="9" t="str">
        <f t="shared" si="14"/>
        <v/>
      </c>
      <c r="N62" s="9" t="str">
        <f t="shared" si="15"/>
        <v/>
      </c>
      <c r="O62" s="8" t="str">
        <f t="shared" si="16"/>
        <v/>
      </c>
      <c r="P62" s="34"/>
      <c r="Q62" s="8" t="str">
        <f t="shared" si="17"/>
        <v/>
      </c>
    </row>
    <row r="63" spans="1:17">
      <c r="A63" s="6" t="str">
        <f t="shared" si="9"/>
        <v/>
      </c>
      <c r="B63" s="30"/>
      <c r="C63" s="31"/>
      <c r="D63" s="32"/>
      <c r="E63" s="7" t="str">
        <f t="shared" si="10"/>
        <v/>
      </c>
      <c r="F63" s="34"/>
      <c r="G63" s="34"/>
      <c r="H63" s="34"/>
      <c r="I63" s="34"/>
      <c r="J63" s="8" t="str">
        <f t="shared" si="11"/>
        <v/>
      </c>
      <c r="K63" s="9" t="str">
        <f t="shared" si="12"/>
        <v/>
      </c>
      <c r="L63" s="10" t="str">
        <f t="shared" si="13"/>
        <v/>
      </c>
      <c r="M63" s="9" t="str">
        <f t="shared" si="14"/>
        <v/>
      </c>
      <c r="N63" s="9" t="str">
        <f t="shared" si="15"/>
        <v/>
      </c>
      <c r="O63" s="8" t="str">
        <f t="shared" si="16"/>
        <v/>
      </c>
      <c r="P63" s="34"/>
      <c r="Q63" s="8" t="str">
        <f t="shared" si="17"/>
        <v/>
      </c>
    </row>
    <row r="64" spans="1:17">
      <c r="A64" s="6" t="str">
        <f t="shared" si="9"/>
        <v/>
      </c>
      <c r="B64" s="30"/>
      <c r="C64" s="31"/>
      <c r="D64" s="32"/>
      <c r="E64" s="7" t="str">
        <f t="shared" si="10"/>
        <v/>
      </c>
      <c r="F64" s="34"/>
      <c r="G64" s="34"/>
      <c r="H64" s="34"/>
      <c r="I64" s="34"/>
      <c r="J64" s="8" t="str">
        <f t="shared" si="11"/>
        <v/>
      </c>
      <c r="K64" s="9" t="str">
        <f t="shared" si="12"/>
        <v/>
      </c>
      <c r="L64" s="10" t="str">
        <f t="shared" si="13"/>
        <v/>
      </c>
      <c r="M64" s="9" t="str">
        <f t="shared" si="14"/>
        <v/>
      </c>
      <c r="N64" s="9" t="str">
        <f t="shared" si="15"/>
        <v/>
      </c>
      <c r="O64" s="8" t="str">
        <f t="shared" si="16"/>
        <v/>
      </c>
      <c r="P64" s="34"/>
      <c r="Q64" s="8" t="str">
        <f t="shared" si="17"/>
        <v/>
      </c>
    </row>
    <row r="65" spans="1:17">
      <c r="A65" s="6" t="str">
        <f t="shared" si="9"/>
        <v/>
      </c>
      <c r="B65" s="30"/>
      <c r="C65" s="31"/>
      <c r="D65" s="32"/>
      <c r="E65" s="7" t="str">
        <f t="shared" si="10"/>
        <v/>
      </c>
      <c r="F65" s="34"/>
      <c r="G65" s="34"/>
      <c r="H65" s="34"/>
      <c r="I65" s="34"/>
      <c r="J65" s="8" t="str">
        <f t="shared" si="11"/>
        <v/>
      </c>
      <c r="K65" s="9" t="str">
        <f t="shared" si="12"/>
        <v/>
      </c>
      <c r="L65" s="10" t="str">
        <f t="shared" si="13"/>
        <v/>
      </c>
      <c r="M65" s="9" t="str">
        <f t="shared" si="14"/>
        <v/>
      </c>
      <c r="N65" s="9" t="str">
        <f t="shared" si="15"/>
        <v/>
      </c>
      <c r="O65" s="8" t="str">
        <f t="shared" si="16"/>
        <v/>
      </c>
      <c r="P65" s="34"/>
      <c r="Q65" s="8" t="str">
        <f t="shared" si="17"/>
        <v/>
      </c>
    </row>
    <row r="66" spans="1:17">
      <c r="A66" s="6" t="str">
        <f t="shared" si="9"/>
        <v/>
      </c>
      <c r="B66" s="30"/>
      <c r="C66" s="31"/>
      <c r="D66" s="32"/>
      <c r="E66" s="7" t="str">
        <f t="shared" si="10"/>
        <v/>
      </c>
      <c r="F66" s="34"/>
      <c r="G66" s="34"/>
      <c r="H66" s="34"/>
      <c r="I66" s="34"/>
      <c r="J66" s="8" t="str">
        <f t="shared" si="11"/>
        <v/>
      </c>
      <c r="K66" s="9" t="str">
        <f t="shared" si="12"/>
        <v/>
      </c>
      <c r="L66" s="10" t="str">
        <f t="shared" si="13"/>
        <v/>
      </c>
      <c r="M66" s="9" t="str">
        <f t="shared" si="14"/>
        <v/>
      </c>
      <c r="N66" s="9" t="str">
        <f t="shared" si="15"/>
        <v/>
      </c>
      <c r="O66" s="8" t="str">
        <f t="shared" si="16"/>
        <v/>
      </c>
      <c r="P66" s="34"/>
      <c r="Q66" s="8" t="str">
        <f t="shared" si="17"/>
        <v/>
      </c>
    </row>
    <row r="67" spans="1:17">
      <c r="A67" s="6" t="str">
        <f t="shared" si="9"/>
        <v/>
      </c>
      <c r="B67" s="30"/>
      <c r="C67" s="31"/>
      <c r="D67" s="32"/>
      <c r="E67" s="7" t="str">
        <f t="shared" si="10"/>
        <v/>
      </c>
      <c r="F67" s="34"/>
      <c r="G67" s="34"/>
      <c r="H67" s="34"/>
      <c r="I67" s="34"/>
      <c r="J67" s="8" t="str">
        <f t="shared" si="11"/>
        <v/>
      </c>
      <c r="K67" s="9" t="str">
        <f t="shared" si="12"/>
        <v/>
      </c>
      <c r="L67" s="10" t="str">
        <f t="shared" si="13"/>
        <v/>
      </c>
      <c r="M67" s="9" t="str">
        <f t="shared" si="14"/>
        <v/>
      </c>
      <c r="N67" s="9" t="str">
        <f t="shared" si="15"/>
        <v/>
      </c>
      <c r="O67" s="8" t="str">
        <f t="shared" si="16"/>
        <v/>
      </c>
      <c r="P67" s="34"/>
      <c r="Q67" s="8" t="str">
        <f t="shared" si="17"/>
        <v/>
      </c>
    </row>
    <row r="68" spans="1:17">
      <c r="A68" s="6" t="str">
        <f t="shared" si="9"/>
        <v/>
      </c>
      <c r="B68" s="30"/>
      <c r="C68" s="31"/>
      <c r="D68" s="32"/>
      <c r="E68" s="7" t="str">
        <f t="shared" si="10"/>
        <v/>
      </c>
      <c r="F68" s="34"/>
      <c r="G68" s="34"/>
      <c r="H68" s="34"/>
      <c r="I68" s="34"/>
      <c r="J68" s="8" t="str">
        <f t="shared" si="11"/>
        <v/>
      </c>
      <c r="K68" s="9" t="str">
        <f t="shared" si="12"/>
        <v/>
      </c>
      <c r="L68" s="10" t="str">
        <f t="shared" si="13"/>
        <v/>
      </c>
      <c r="M68" s="9" t="str">
        <f t="shared" si="14"/>
        <v/>
      </c>
      <c r="N68" s="9" t="str">
        <f t="shared" si="15"/>
        <v/>
      </c>
      <c r="O68" s="8" t="str">
        <f t="shared" si="16"/>
        <v/>
      </c>
      <c r="P68" s="34"/>
      <c r="Q68" s="8" t="str">
        <f t="shared" si="17"/>
        <v/>
      </c>
    </row>
    <row r="69" spans="1:17">
      <c r="A69" s="6" t="str">
        <f t="shared" si="9"/>
        <v/>
      </c>
      <c r="B69" s="30"/>
      <c r="C69" s="31"/>
      <c r="D69" s="32"/>
      <c r="E69" s="7" t="str">
        <f t="shared" si="10"/>
        <v/>
      </c>
      <c r="F69" s="34"/>
      <c r="G69" s="34"/>
      <c r="H69" s="34"/>
      <c r="I69" s="34"/>
      <c r="J69" s="8" t="str">
        <f t="shared" si="11"/>
        <v/>
      </c>
      <c r="K69" s="9" t="str">
        <f t="shared" si="12"/>
        <v/>
      </c>
      <c r="L69" s="10" t="str">
        <f t="shared" si="13"/>
        <v/>
      </c>
      <c r="M69" s="9" t="str">
        <f t="shared" si="14"/>
        <v/>
      </c>
      <c r="N69" s="9" t="str">
        <f t="shared" si="15"/>
        <v/>
      </c>
      <c r="O69" s="8" t="str">
        <f t="shared" si="16"/>
        <v/>
      </c>
      <c r="P69" s="34"/>
      <c r="Q69" s="8" t="str">
        <f t="shared" si="17"/>
        <v/>
      </c>
    </row>
    <row r="70" spans="1:17">
      <c r="A70" s="6" t="str">
        <f t="shared" si="9"/>
        <v/>
      </c>
      <c r="B70" s="30"/>
      <c r="C70" s="31"/>
      <c r="D70" s="32"/>
      <c r="E70" s="7" t="str">
        <f t="shared" si="10"/>
        <v/>
      </c>
      <c r="F70" s="34"/>
      <c r="G70" s="34"/>
      <c r="H70" s="34"/>
      <c r="I70" s="34"/>
      <c r="J70" s="8" t="str">
        <f t="shared" si="11"/>
        <v/>
      </c>
      <c r="K70" s="9" t="str">
        <f t="shared" si="12"/>
        <v/>
      </c>
      <c r="L70" s="10" t="str">
        <f t="shared" si="13"/>
        <v/>
      </c>
      <c r="M70" s="9" t="str">
        <f t="shared" si="14"/>
        <v/>
      </c>
      <c r="N70" s="9" t="str">
        <f t="shared" si="15"/>
        <v/>
      </c>
      <c r="O70" s="8" t="str">
        <f t="shared" si="16"/>
        <v/>
      </c>
      <c r="P70" s="34"/>
      <c r="Q70" s="8" t="str">
        <f t="shared" si="17"/>
        <v/>
      </c>
    </row>
    <row r="71" spans="1:17">
      <c r="A71" s="6" t="str">
        <f t="shared" si="9"/>
        <v/>
      </c>
      <c r="B71" s="30"/>
      <c r="C71" s="31"/>
      <c r="D71" s="32"/>
      <c r="E71" s="7" t="str">
        <f t="shared" si="10"/>
        <v/>
      </c>
      <c r="F71" s="34"/>
      <c r="G71" s="34"/>
      <c r="H71" s="34"/>
      <c r="I71" s="34"/>
      <c r="J71" s="8" t="str">
        <f t="shared" si="11"/>
        <v/>
      </c>
      <c r="K71" s="9" t="str">
        <f t="shared" si="12"/>
        <v/>
      </c>
      <c r="L71" s="10" t="str">
        <f t="shared" si="13"/>
        <v/>
      </c>
      <c r="M71" s="9" t="str">
        <f t="shared" si="14"/>
        <v/>
      </c>
      <c r="N71" s="9" t="str">
        <f t="shared" si="15"/>
        <v/>
      </c>
      <c r="O71" s="8" t="str">
        <f t="shared" si="16"/>
        <v/>
      </c>
      <c r="P71" s="34"/>
      <c r="Q71" s="8" t="str">
        <f t="shared" si="17"/>
        <v/>
      </c>
    </row>
    <row r="72" spans="1:17">
      <c r="A72" s="6" t="str">
        <f t="shared" si="9"/>
        <v/>
      </c>
      <c r="B72" s="30"/>
      <c r="C72" s="31"/>
      <c r="D72" s="32"/>
      <c r="E72" s="7" t="str">
        <f t="shared" si="10"/>
        <v/>
      </c>
      <c r="F72" s="34"/>
      <c r="G72" s="34"/>
      <c r="H72" s="34"/>
      <c r="I72" s="34"/>
      <c r="J72" s="8" t="str">
        <f t="shared" si="11"/>
        <v/>
      </c>
      <c r="K72" s="9" t="str">
        <f t="shared" si="12"/>
        <v/>
      </c>
      <c r="L72" s="10" t="str">
        <f t="shared" si="13"/>
        <v/>
      </c>
      <c r="M72" s="9" t="str">
        <f t="shared" si="14"/>
        <v/>
      </c>
      <c r="N72" s="9" t="str">
        <f t="shared" si="15"/>
        <v/>
      </c>
      <c r="O72" s="8" t="str">
        <f t="shared" si="16"/>
        <v/>
      </c>
      <c r="P72" s="34"/>
      <c r="Q72" s="8" t="str">
        <f t="shared" si="17"/>
        <v/>
      </c>
    </row>
    <row r="73" spans="1:17">
      <c r="A73" s="6" t="str">
        <f t="shared" si="9"/>
        <v/>
      </c>
      <c r="B73" s="30"/>
      <c r="C73" s="31"/>
      <c r="D73" s="32"/>
      <c r="E73" s="7" t="str">
        <f t="shared" si="10"/>
        <v/>
      </c>
      <c r="F73" s="34"/>
      <c r="G73" s="34"/>
      <c r="H73" s="34"/>
      <c r="I73" s="34"/>
      <c r="J73" s="8" t="str">
        <f t="shared" si="11"/>
        <v/>
      </c>
      <c r="K73" s="9" t="str">
        <f t="shared" si="12"/>
        <v/>
      </c>
      <c r="L73" s="10" t="str">
        <f t="shared" si="13"/>
        <v/>
      </c>
      <c r="M73" s="9" t="str">
        <f t="shared" si="14"/>
        <v/>
      </c>
      <c r="N73" s="9" t="str">
        <f t="shared" si="15"/>
        <v/>
      </c>
      <c r="O73" s="8" t="str">
        <f t="shared" si="16"/>
        <v/>
      </c>
      <c r="P73" s="34"/>
      <c r="Q73" s="8" t="str">
        <f t="shared" si="17"/>
        <v/>
      </c>
    </row>
    <row r="74" spans="1:17">
      <c r="A74" s="6" t="str">
        <f t="shared" si="9"/>
        <v/>
      </c>
      <c r="B74" s="30"/>
      <c r="C74" s="31"/>
      <c r="D74" s="32"/>
      <c r="E74" s="7" t="str">
        <f t="shared" si="10"/>
        <v/>
      </c>
      <c r="F74" s="34"/>
      <c r="G74" s="34"/>
      <c r="H74" s="34"/>
      <c r="I74" s="34"/>
      <c r="J74" s="8" t="str">
        <f t="shared" si="11"/>
        <v/>
      </c>
      <c r="K74" s="9" t="str">
        <f t="shared" si="12"/>
        <v/>
      </c>
      <c r="L74" s="10" t="str">
        <f t="shared" si="13"/>
        <v/>
      </c>
      <c r="M74" s="9" t="str">
        <f t="shared" si="14"/>
        <v/>
      </c>
      <c r="N74" s="9" t="str">
        <f t="shared" si="15"/>
        <v/>
      </c>
      <c r="O74" s="8" t="str">
        <f t="shared" si="16"/>
        <v/>
      </c>
      <c r="P74" s="34"/>
      <c r="Q74" s="8" t="str">
        <f t="shared" si="17"/>
        <v/>
      </c>
    </row>
    <row r="75" spans="1:17">
      <c r="A75" s="6" t="str">
        <f t="shared" si="9"/>
        <v/>
      </c>
      <c r="B75" s="30"/>
      <c r="C75" s="31"/>
      <c r="D75" s="32"/>
      <c r="E75" s="7" t="str">
        <f t="shared" si="10"/>
        <v/>
      </c>
      <c r="F75" s="34"/>
      <c r="G75" s="34"/>
      <c r="H75" s="34"/>
      <c r="I75" s="34"/>
      <c r="J75" s="8" t="str">
        <f t="shared" si="11"/>
        <v/>
      </c>
      <c r="K75" s="9" t="str">
        <f t="shared" si="12"/>
        <v/>
      </c>
      <c r="L75" s="10" t="str">
        <f t="shared" si="13"/>
        <v/>
      </c>
      <c r="M75" s="9" t="str">
        <f t="shared" si="14"/>
        <v/>
      </c>
      <c r="N75" s="9" t="str">
        <f t="shared" si="15"/>
        <v/>
      </c>
      <c r="O75" s="8" t="str">
        <f t="shared" si="16"/>
        <v/>
      </c>
      <c r="P75" s="34"/>
      <c r="Q75" s="8" t="str">
        <f t="shared" si="17"/>
        <v/>
      </c>
    </row>
    <row r="76" spans="1:17">
      <c r="A76" s="6" t="str">
        <f t="shared" si="9"/>
        <v/>
      </c>
      <c r="B76" s="30"/>
      <c r="C76" s="31"/>
      <c r="D76" s="32"/>
      <c r="E76" s="7" t="str">
        <f t="shared" si="10"/>
        <v/>
      </c>
      <c r="F76" s="34"/>
      <c r="G76" s="34"/>
      <c r="H76" s="34"/>
      <c r="I76" s="34"/>
      <c r="J76" s="8" t="str">
        <f t="shared" si="11"/>
        <v/>
      </c>
      <c r="K76" s="9" t="str">
        <f t="shared" si="12"/>
        <v/>
      </c>
      <c r="L76" s="10" t="str">
        <f t="shared" si="13"/>
        <v/>
      </c>
      <c r="M76" s="9" t="str">
        <f t="shared" si="14"/>
        <v/>
      </c>
      <c r="N76" s="9" t="str">
        <f t="shared" si="15"/>
        <v/>
      </c>
      <c r="O76" s="8" t="str">
        <f t="shared" si="16"/>
        <v/>
      </c>
      <c r="P76" s="34"/>
      <c r="Q76" s="8" t="str">
        <f t="shared" si="17"/>
        <v/>
      </c>
    </row>
    <row r="78" spans="1:17">
      <c r="A78" s="23" t="s">
        <v>31</v>
      </c>
      <c r="B78" s="23"/>
      <c r="C78" s="23"/>
      <c r="D78" s="23"/>
      <c r="E78" s="23"/>
      <c r="F78" s="11">
        <f t="shared" ref="F78:K78" si="18">SUM(F26:F76)</f>
        <v>8000</v>
      </c>
      <c r="G78" s="11">
        <f t="shared" si="18"/>
        <v>2000</v>
      </c>
      <c r="H78" s="11">
        <f t="shared" si="18"/>
        <v>800</v>
      </c>
      <c r="I78" s="11">
        <f t="shared" si="18"/>
        <v>0</v>
      </c>
      <c r="J78" s="11">
        <f t="shared" si="18"/>
        <v>10800</v>
      </c>
      <c r="K78" s="12">
        <f t="shared" si="18"/>
        <v>3227</v>
      </c>
      <c r="L78" s="13"/>
      <c r="M78" s="12">
        <f>SUM(M26:M76)</f>
        <v>1825</v>
      </c>
      <c r="N78" s="12">
        <f>SUM(N26:N76)</f>
        <v>1402</v>
      </c>
      <c r="O78" s="11">
        <f>SUM(O26:O76)</f>
        <v>68483.835616438359</v>
      </c>
      <c r="P78" s="11">
        <f>SUM(P26:P76)</f>
        <v>15000</v>
      </c>
      <c r="Q78" s="11">
        <f>SUM(Q26:Q76)</f>
        <v>53483.835616438359</v>
      </c>
    </row>
    <row r="80" spans="1:17" ht="30" customHeight="1">
      <c r="A80" s="16" t="s">
        <v>32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2" spans="1:17" ht="21.75" customHeight="1">
      <c r="A82" s="25" t="s">
        <v>33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1:17" ht="18" customHeight="1">
      <c r="A83" s="14" t="s">
        <v>15</v>
      </c>
      <c r="B83" s="14"/>
      <c r="C83" s="14"/>
      <c r="D83" s="14"/>
      <c r="E83" s="14"/>
      <c r="F83" s="36">
        <v>43160</v>
      </c>
      <c r="G83" s="36"/>
      <c r="H83" s="36"/>
    </row>
    <row r="84" spans="1:17" ht="18" customHeight="1">
      <c r="A84" s="14" t="s">
        <v>34</v>
      </c>
      <c r="B84" s="14"/>
      <c r="C84" s="14"/>
      <c r="D84" s="14"/>
      <c r="E84" s="14"/>
      <c r="F84" s="36">
        <v>46257</v>
      </c>
      <c r="G84" s="36"/>
      <c r="H84" s="36"/>
    </row>
    <row r="85" spans="1:17" ht="18" customHeight="1">
      <c r="A85" s="14" t="s">
        <v>35</v>
      </c>
      <c r="B85" s="14"/>
      <c r="C85" s="14"/>
      <c r="D85" s="14"/>
      <c r="E85" s="14"/>
      <c r="F85" s="37">
        <v>8000</v>
      </c>
      <c r="G85" s="37"/>
      <c r="H85" s="37"/>
    </row>
    <row r="86" spans="1:17" ht="18" customHeight="1">
      <c r="A86" s="14" t="s">
        <v>18</v>
      </c>
      <c r="B86" s="14"/>
      <c r="C86" s="14"/>
      <c r="D86" s="14"/>
      <c r="E86" s="14"/>
      <c r="F86" s="37">
        <v>2000</v>
      </c>
      <c r="G86" s="37"/>
      <c r="H86" s="37"/>
    </row>
    <row r="87" spans="1:17" ht="18" customHeight="1">
      <c r="A87" s="14" t="s">
        <v>19</v>
      </c>
      <c r="B87" s="14"/>
      <c r="C87" s="14"/>
      <c r="D87" s="14"/>
      <c r="E87" s="14"/>
      <c r="F87" s="37">
        <v>800</v>
      </c>
      <c r="G87" s="37"/>
      <c r="H87" s="37"/>
    </row>
    <row r="88" spans="1:17" ht="18" customHeight="1">
      <c r="A88" s="14" t="s">
        <v>20</v>
      </c>
      <c r="B88" s="14"/>
      <c r="C88" s="14"/>
      <c r="D88" s="14"/>
      <c r="E88" s="14"/>
      <c r="F88" s="37">
        <v>0</v>
      </c>
      <c r="G88" s="37"/>
      <c r="H88" s="37"/>
    </row>
    <row r="89" spans="1:17" ht="18" customHeight="1">
      <c r="A89" s="14" t="s">
        <v>36</v>
      </c>
      <c r="B89" s="14"/>
      <c r="C89" s="14"/>
      <c r="D89" s="14"/>
      <c r="E89" s="14"/>
      <c r="F89" s="38" t="s">
        <v>37</v>
      </c>
      <c r="G89" s="38"/>
      <c r="H89" s="38"/>
    </row>
    <row r="91" spans="1:17" ht="19.5" customHeight="1">
      <c r="A91" s="25" t="s">
        <v>38</v>
      </c>
      <c r="B91" s="25"/>
      <c r="C91" s="25"/>
      <c r="D91" s="25"/>
      <c r="E91" s="25"/>
      <c r="F91" s="25"/>
      <c r="G91" s="25"/>
      <c r="H91" s="25"/>
    </row>
    <row r="92" spans="1:17" ht="18" customHeight="1">
      <c r="A92" s="17" t="s">
        <v>21</v>
      </c>
      <c r="B92" s="17"/>
      <c r="C92" s="17"/>
      <c r="D92" s="17"/>
      <c r="E92" s="17"/>
      <c r="F92" s="19">
        <f>SUM(F85:F88)</f>
        <v>10800</v>
      </c>
      <c r="G92" s="19"/>
      <c r="H92" s="19"/>
    </row>
    <row r="93" spans="1:17" ht="18" customHeight="1">
      <c r="A93" s="17" t="s">
        <v>22</v>
      </c>
      <c r="B93" s="17"/>
      <c r="C93" s="17"/>
      <c r="D93" s="17"/>
      <c r="E93" s="17"/>
      <c r="F93" s="18">
        <f>F84-F83</f>
        <v>3097</v>
      </c>
      <c r="G93" s="18"/>
      <c r="H93" s="18"/>
    </row>
    <row r="94" spans="1:17" ht="18" customHeight="1">
      <c r="A94" s="17" t="s">
        <v>23</v>
      </c>
      <c r="B94" s="17"/>
      <c r="C94" s="17"/>
      <c r="D94" s="17"/>
      <c r="E94" s="17"/>
      <c r="F94" s="21">
        <f>F93/365</f>
        <v>8.4849315068493159</v>
      </c>
      <c r="G94" s="21"/>
      <c r="H94" s="21"/>
    </row>
    <row r="95" spans="1:17" ht="18" customHeight="1">
      <c r="A95" s="17" t="s">
        <v>24</v>
      </c>
      <c r="B95" s="17"/>
      <c r="C95" s="17"/>
      <c r="D95" s="17"/>
      <c r="E95" s="17"/>
      <c r="F95" s="18">
        <f>MIN(F93,1825)</f>
        <v>1825</v>
      </c>
      <c r="G95" s="18"/>
      <c r="H95" s="18"/>
    </row>
    <row r="96" spans="1:17" ht="18" customHeight="1">
      <c r="A96" s="17" t="s">
        <v>25</v>
      </c>
      <c r="B96" s="17"/>
      <c r="C96" s="17"/>
      <c r="D96" s="17"/>
      <c r="E96" s="17"/>
      <c r="F96" s="18">
        <f>MAX(F93-1825,0)</f>
        <v>1272</v>
      </c>
      <c r="G96" s="18"/>
      <c r="H96" s="18"/>
    </row>
    <row r="97" spans="1:17" ht="18" customHeight="1">
      <c r="A97" s="17" t="s">
        <v>39</v>
      </c>
      <c r="B97" s="17"/>
      <c r="C97" s="17"/>
      <c r="D97" s="17"/>
      <c r="E97" s="17"/>
      <c r="F97" s="19">
        <f>(F92/2)*F95/365+F92*F96/365</f>
        <v>64637.260273972606</v>
      </c>
      <c r="G97" s="19"/>
      <c r="H97" s="19"/>
    </row>
    <row r="98" spans="1:17" ht="18" customHeight="1">
      <c r="A98" s="17" t="s">
        <v>40</v>
      </c>
      <c r="B98" s="17"/>
      <c r="C98" s="17"/>
      <c r="D98" s="17"/>
      <c r="E98" s="17"/>
      <c r="F98" s="20">
        <f>IF(OR(F89="إنهاء من صاحب العمل / انتهاء العقد",F89="وفاة أو عجز أو تقاعد",F89="استقالة امرأة بسبب الزواج أو الوضع (خلال 6 أشهر)"),1,IF(F89="استقالة",IF(F94&lt;2,0,IF(F94&lt;5,1/3,IF(F94&lt;10,2/3,1))),0))</f>
        <v>0.66666666666666663</v>
      </c>
      <c r="G98" s="20"/>
      <c r="H98" s="20"/>
    </row>
    <row r="99" spans="1:17" ht="18" customHeight="1">
      <c r="A99" s="14" t="s">
        <v>41</v>
      </c>
      <c r="B99" s="14"/>
      <c r="C99" s="14"/>
      <c r="D99" s="14"/>
      <c r="E99" s="14"/>
      <c r="F99" s="15">
        <f>F97*F98</f>
        <v>43091.506849315068</v>
      </c>
      <c r="G99" s="15"/>
      <c r="H99" s="15"/>
    </row>
    <row r="101" spans="1:17" ht="24" customHeight="1">
      <c r="A101" s="16" t="s">
        <v>42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1:17" ht="24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 ht="24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</sheetData>
  <sheetProtection algorithmName="SHA-512" hashValue="N1EniacW85KeGqzrGfLd1QiM2eOBZ4mjYxN3FlZ4Iol+lXnSTYjG3FOAa63FyLPPEL2p3PFWVdbAO7tqahzvBA==" saltValue="lSe3Mioz29N0ibAKkrPiGA==" spinCount="100000" sheet="1" objects="1" scenarios="1"/>
  <mergeCells count="47">
    <mergeCell ref="A11:Q11"/>
    <mergeCell ref="A12:Q12"/>
    <mergeCell ref="A14:Q14"/>
    <mergeCell ref="A15:Q15"/>
    <mergeCell ref="A16:Q16"/>
    <mergeCell ref="A17:Q17"/>
    <mergeCell ref="A18:Q18"/>
    <mergeCell ref="A19:Q19"/>
    <mergeCell ref="A20:Q20"/>
    <mergeCell ref="A22:Q22"/>
    <mergeCell ref="A23:B23"/>
    <mergeCell ref="E23:Q23"/>
    <mergeCell ref="A78:E78"/>
    <mergeCell ref="A80:Q80"/>
    <mergeCell ref="A82:Q82"/>
    <mergeCell ref="A83:E83"/>
    <mergeCell ref="F83:H83"/>
    <mergeCell ref="A84:E84"/>
    <mergeCell ref="F84:H84"/>
    <mergeCell ref="A85:E85"/>
    <mergeCell ref="F85:H85"/>
    <mergeCell ref="A86:E86"/>
    <mergeCell ref="F86:H86"/>
    <mergeCell ref="A87:E87"/>
    <mergeCell ref="F87:H87"/>
    <mergeCell ref="A88:E88"/>
    <mergeCell ref="F88:H88"/>
    <mergeCell ref="A89:E89"/>
    <mergeCell ref="F89:H89"/>
    <mergeCell ref="A91:H91"/>
    <mergeCell ref="A92:E92"/>
    <mergeCell ref="F92:H92"/>
    <mergeCell ref="A93:E93"/>
    <mergeCell ref="F93:H93"/>
    <mergeCell ref="A94:E94"/>
    <mergeCell ref="F94:H94"/>
    <mergeCell ref="A95:E95"/>
    <mergeCell ref="F95:H95"/>
    <mergeCell ref="A99:E99"/>
    <mergeCell ref="F99:H99"/>
    <mergeCell ref="A101:Q103"/>
    <mergeCell ref="A96:E96"/>
    <mergeCell ref="F96:H96"/>
    <mergeCell ref="A97:E97"/>
    <mergeCell ref="F97:H97"/>
    <mergeCell ref="A98:E98"/>
    <mergeCell ref="F98:H98"/>
  </mergeCells>
  <dataValidations count="1">
    <dataValidation type="list" error="الرجاء اختيار سبب من القائمة" prompt="اختر سبب انتهاء الخدمة" sqref="F89" xr:uid="{00000000-0002-0000-0000-000000000000}">
      <formula1>"استقالة,إنهاء من صاحب العمل / انتهاء العقد,وفاة أو عجز أو تقاعد,استقالة امرأة بسبب الزواج أو الوضع (خلال 6 أشهر)"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مخصص نهاية الخدمة</vt:lpstr>
      <vt:lpstr>'مخصص نهاية الخدمة'!Print_Titles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ماجد القفاري</cp:lastModifiedBy>
  <cp:revision>0</cp:revision>
  <dcterms:created xsi:type="dcterms:W3CDTF">2026-08-23T13:50:39Z</dcterms:created>
  <dcterms:modified xsi:type="dcterms:W3CDTF">2026-08-23T14:56:29Z</dcterms:modified>
  <dc:language>en-US</dc:language>
</cp:coreProperties>
</file>